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xv22038\Desktop\"/>
    </mc:Choice>
  </mc:AlternateContent>
  <xr:revisionPtr revIDLastSave="0" documentId="13_ncr:1_{E3E8F248-815F-4317-A413-9EDA8F26B7B6}" xr6:coauthVersionLast="47" xr6:coauthVersionMax="47" xr10:uidLastSave="{00000000-0000-0000-0000-000000000000}"/>
  <bookViews>
    <workbookView xWindow="-120" yWindow="-120" windowWidth="29040" windowHeight="17790" xr2:uid="{00000000-000D-0000-FFFF-FFFF00000000}"/>
  </bookViews>
  <sheets>
    <sheet name="Individual" sheetId="5" r:id="rId1"/>
    <sheet name="FloPo" sheetId="10" r:id="rId2"/>
    <sheet name="KOM" sheetId="9" r:id="rId3"/>
    <sheet name="Mit-VN" sheetId="8" r:id="rId4"/>
    <sheet name="Vertragsdaten" sheetId="34" r:id="rId5"/>
    <sheet name="Anleitung" sheetId="18" state="hidden" r:id="rId6"/>
    <sheet name="WKZ-Liste" sheetId="19" state="hidden" r:id="rId7"/>
    <sheet name="Aufbauarten" sheetId="20" state="hidden" r:id="rId8"/>
    <sheet name="Antriebsart" sheetId="21" state="hidden" r:id="rId9"/>
    <sheet name="ABS" sheetId="22" state="hidden" r:id="rId10"/>
    <sheet name="EKS" sheetId="23" state="hidden" r:id="rId11"/>
    <sheet name="GFS" sheetId="24" state="hidden" r:id="rId12"/>
    <sheet name="GAP" sheetId="25" state="hidden" r:id="rId13"/>
    <sheet name="Zusatzfahrer" sheetId="26" state="hidden" r:id="rId14"/>
    <sheet name="BleibMobil" sheetId="27" state="hidden" r:id="rId15"/>
    <sheet name="InnereBetriebsschaeden" sheetId="28" state="hidden" r:id="rId16"/>
    <sheet name="Deckungen" sheetId="29" state="hidden" r:id="rId17"/>
    <sheet name="Produktergänzung" sheetId="30" state="hidden" r:id="rId18"/>
    <sheet name="Schutzbrief" sheetId="31" state="hidden" r:id="rId19"/>
    <sheet name="Fahrerschutz" sheetId="32" state="hidden" r:id="rId20"/>
    <sheet name="Leistungsbaustein" sheetId="33" state="hidden" r:id="rId21"/>
  </sheets>
  <definedNames>
    <definedName name="_xlnm._FilterDatabase" localSheetId="6" hidden="1">'WKZ-Liste'!#REF!</definedName>
    <definedName name="ABS_2" localSheetId="4">ABS!$A$2:$A$4</definedName>
    <definedName name="ABS_2">#REF!</definedName>
    <definedName name="Anh._.Aufl.Güterverkehr" localSheetId="1">#REF!</definedName>
    <definedName name="Anh._.Aufl.Güterverkehr">Individual!$U$218:$U$222</definedName>
    <definedName name="Anh._.Aufl.Umzugsverkehr" localSheetId="1">#REF!</definedName>
    <definedName name="Anh._.Aufl.Umzugsverkehr">Individual!$V$218:$V$222</definedName>
    <definedName name="Anh._Aufl.Werkverkehr" localSheetId="1">#REF!</definedName>
    <definedName name="Anh._Aufl.Werkverkehr">Individual!$T$218:$T$222</definedName>
    <definedName name="Anh.zu_landw.SZM" localSheetId="1">#REF!</definedName>
    <definedName name="Anh.zu_landw.SZM">Individual!$W$218:$W$222</definedName>
    <definedName name="Antriebsart">Antriebsart!$C$2:$C$5</definedName>
    <definedName name="Aufbauarten_2" localSheetId="4">Aufbauarten!$C$2:$C$8</definedName>
    <definedName name="Aufbauarten_2">#REF!</definedName>
    <definedName name="DeckungenKasko">Deckungen!$C$9:$C$64</definedName>
    <definedName name="DeckungenKH">Deckungen!$C$2:$C$8</definedName>
    <definedName name="_xlnm.Print_Area" localSheetId="1">FloPo!$A$1:$U$64</definedName>
    <definedName name="_xlnm.Print_Area" localSheetId="0">Individual!$A$1:$U$174</definedName>
    <definedName name="_xlnm.Print_Area" localSheetId="2">KOM!$A$1:$U$209</definedName>
    <definedName name="EKS">EKS!$A$2:$A$4</definedName>
    <definedName name="Elektrofahrzeug">#REF!</definedName>
    <definedName name="Fahrerschutz_IU">Fahrerschutz!$C$2:$C$4</definedName>
    <definedName name="GAP">GAP!$A$2:$A$4</definedName>
    <definedName name="Gefahrgut" localSheetId="4">#REF!</definedName>
    <definedName name="Gefahrgut">#REF!</definedName>
    <definedName name="Güterfolgeschäden">GFS!$A$2:$A$4</definedName>
    <definedName name="GWB_Modelle" localSheetId="1">#REF!</definedName>
    <definedName name="GWB_Modelle">Individual!$G$190:$G$191</definedName>
    <definedName name="innere_Betriebsschäden">Produktergänzung!$E$2:$G$14</definedName>
    <definedName name="KEX">Produktergänzung!$C$2:$C$21</definedName>
    <definedName name="Kontrollkästchen1" localSheetId="0">Individual!$M$21</definedName>
    <definedName name="Krad" localSheetId="1">#REF!</definedName>
    <definedName name="Krad">Individual!$G$198:$G$207</definedName>
    <definedName name="Landw.SZM" localSheetId="1">#REF!</definedName>
    <definedName name="Landw.SZM">Individual!$S$218:$S$227</definedName>
    <definedName name="Lieferw.Güterverkehr" localSheetId="1">#REF!</definedName>
    <definedName name="Lieferw.Güterverkehr">Individual!$M$198:$M$208</definedName>
    <definedName name="Lieferw.Werkverkehr" localSheetId="1">#REF!</definedName>
    <definedName name="Lieferw.Werkverkehr">Individual!$L$198:$L$208</definedName>
    <definedName name="LKW_Güterverkehr" localSheetId="1">#REF!</definedName>
    <definedName name="LKW_Güterverkehr">Individual!$O$198:$O$206</definedName>
    <definedName name="LKW_Umzugsverkehr" localSheetId="1">#REF!</definedName>
    <definedName name="LKW_Umzugsverkehr">Individual!$P$198:$P$206</definedName>
    <definedName name="LKW_Werkverkehr" localSheetId="1">#REF!</definedName>
    <definedName name="LKW_Werkverkehr">Individual!$N$198:$N$206</definedName>
    <definedName name="Mietwagen" localSheetId="1">#REF!</definedName>
    <definedName name="Mietwagen">Individual!$J$198:$J$202</definedName>
    <definedName name="PKW" localSheetId="1">#REF!</definedName>
    <definedName name="PKW">Individual!$H$198:$H$202</definedName>
    <definedName name="Prozente" localSheetId="1">#REF!</definedName>
    <definedName name="Prozente">Individual!$J$172:$J$181</definedName>
    <definedName name="Quad" localSheetId="1">#REF!</definedName>
    <definedName name="Quad">Individual!$H$211:$H$220</definedName>
    <definedName name="RabattschutzKH">Leistungsbaustein!$C$2:$C$4</definedName>
    <definedName name="RabattschutzVK">Leistungsbaustein!$G$2:$G$4</definedName>
    <definedName name="Risiken" localSheetId="1">#REF!</definedName>
    <definedName name="Risiken">Individual!$D$166:$D$184</definedName>
    <definedName name="Schutzbrief">Schutzbrief!$C$2:$C$6</definedName>
    <definedName name="SFV.Lieferw." localSheetId="1">#REF!</definedName>
    <definedName name="SFV.Lieferw.">Individual!$Y$218:$Y$228</definedName>
    <definedName name="SFV.LKW" localSheetId="1">#REF!</definedName>
    <definedName name="SFV.LKW">Individual!$Z$218:$Z$226</definedName>
    <definedName name="SFV.Pkw" localSheetId="1">#REF!</definedName>
    <definedName name="SFV.Pkw">Individual!$X$218:$X$222</definedName>
    <definedName name="SZM_Güterverkehr" localSheetId="1">#REF!</definedName>
    <definedName name="SZM_Güterverkehr">Individual!$R$218:$R$226</definedName>
    <definedName name="SZM_Werkverkehr" localSheetId="1">#REF!</definedName>
    <definedName name="SZM_Werkverkehr">Individual!$Q$218:$Q$226</definedName>
    <definedName name="Taxi" localSheetId="1">#REF!</definedName>
    <definedName name="Taxi">Individual!$K$198:$K$202</definedName>
    <definedName name="Text9" localSheetId="0">Individual!$H$7</definedName>
    <definedName name="Transportrisiko" localSheetId="1">#REF!</definedName>
    <definedName name="Transportrisiko">Individual!$G$183:$G$186</definedName>
    <definedName name="Trike" localSheetId="1">#REF!</definedName>
    <definedName name="Trike">Individual!$G$211:$G$220</definedName>
    <definedName name="Werkstattservice">Leistungsbaustein!$C$7:$C$9</definedName>
    <definedName name="WKZ" localSheetId="1">#REF!</definedName>
    <definedName name="WKZ" localSheetId="4">'WKZ-Liste'!$D$2:$D$112</definedName>
    <definedName name="WKZ">Individual!$E$164:$E$185</definedName>
    <definedName name="Wkz_ListenText_2">#REF!</definedName>
    <definedName name="WKZ_UNIQUE">#REF!</definedName>
    <definedName name="WKZ_UNIQUE_ANZEIGETEXT">#REF!</definedName>
    <definedName name="WKZ_UNIQUE_ANZEIGETEXT_2">#REF!</definedName>
    <definedName name="WKZ_UNIQUE_INCL_LEERZEILE">#REF!</definedName>
    <definedName name="WkzListenText">#REF!</definedName>
    <definedName name="Wohnmobil" localSheetId="1">#REF!</definedName>
    <definedName name="Wohnmobil">Individual!$I$198:$I$199</definedName>
    <definedName name="Zusatzfahrer">Zusatzfahrer!$A$2:$A$5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3" l="1"/>
  <c r="G3" i="33"/>
  <c r="C4" i="33"/>
  <c r="G4" i="33"/>
  <c r="C8" i="33"/>
  <c r="C9" i="33"/>
  <c r="C3" i="32"/>
  <c r="C4" i="32"/>
  <c r="C3" i="31"/>
  <c r="C4" i="31"/>
  <c r="C5" i="31"/>
  <c r="C6" i="31"/>
  <c r="C3" i="30"/>
  <c r="C4" i="30"/>
  <c r="C5" i="30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3" i="29"/>
  <c r="C4" i="29"/>
  <c r="C5" i="29"/>
  <c r="C6" i="29"/>
  <c r="C7" i="29"/>
  <c r="C8" i="29"/>
  <c r="C9" i="29"/>
  <c r="C10" i="29"/>
  <c r="C11" i="29"/>
  <c r="C12" i="29"/>
  <c r="C13" i="29"/>
  <c r="C14" i="29"/>
  <c r="C15" i="29"/>
  <c r="C16" i="29"/>
  <c r="C17" i="29"/>
  <c r="C18" i="29"/>
  <c r="C19" i="29"/>
  <c r="C20" i="29"/>
  <c r="C21" i="29"/>
  <c r="C22" i="29"/>
  <c r="C23" i="29"/>
  <c r="C24" i="29"/>
  <c r="C25" i="29"/>
  <c r="C26" i="29"/>
  <c r="C27" i="29"/>
  <c r="C28" i="29"/>
  <c r="C29" i="29"/>
  <c r="C30" i="29"/>
  <c r="C31" i="29"/>
  <c r="C32" i="29"/>
  <c r="C33" i="29"/>
  <c r="C34" i="29"/>
  <c r="C35" i="29"/>
  <c r="C36" i="29"/>
  <c r="C37" i="29"/>
  <c r="C38" i="29"/>
  <c r="C39" i="29"/>
  <c r="C40" i="29"/>
  <c r="C41" i="29"/>
  <c r="C42" i="29"/>
  <c r="C43" i="29"/>
  <c r="C44" i="29"/>
  <c r="C45" i="29"/>
  <c r="C46" i="29"/>
  <c r="C47" i="29"/>
  <c r="C48" i="29"/>
  <c r="C49" i="29"/>
  <c r="C50" i="29"/>
  <c r="C51" i="29"/>
  <c r="C52" i="29"/>
  <c r="C53" i="29"/>
  <c r="C54" i="29"/>
  <c r="C55" i="29"/>
  <c r="C56" i="29"/>
  <c r="C57" i="29"/>
  <c r="C58" i="29"/>
  <c r="C59" i="29"/>
  <c r="C60" i="29"/>
  <c r="C61" i="29"/>
  <c r="C62" i="29"/>
  <c r="C63" i="29"/>
  <c r="C3" i="28"/>
  <c r="C4" i="28"/>
  <c r="C5" i="28"/>
  <c r="C6" i="28"/>
  <c r="C7" i="28"/>
  <c r="C8" i="28"/>
  <c r="C9" i="28"/>
  <c r="C10" i="28"/>
  <c r="C11" i="28"/>
  <c r="C12" i="28"/>
  <c r="C13" i="28"/>
  <c r="C3" i="21"/>
  <c r="C4" i="21"/>
  <c r="C5" i="21"/>
  <c r="C3" i="20"/>
  <c r="C4" i="20"/>
  <c r="C5" i="20"/>
  <c r="C6" i="20"/>
  <c r="C7" i="20"/>
  <c r="C8" i="20"/>
  <c r="D2" i="19"/>
  <c r="D3" i="19"/>
  <c r="D4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30" i="19"/>
  <c r="D31" i="19"/>
  <c r="D32" i="19"/>
  <c r="D33" i="19"/>
  <c r="D34" i="19"/>
  <c r="D35" i="19"/>
  <c r="D36" i="19"/>
  <c r="D37" i="19"/>
  <c r="D38" i="19"/>
  <c r="D39" i="19"/>
  <c r="D40" i="19"/>
  <c r="D41" i="19"/>
  <c r="D42" i="19"/>
  <c r="D43" i="19"/>
  <c r="D44" i="19"/>
  <c r="D45" i="19"/>
  <c r="D46" i="19"/>
  <c r="D47" i="19"/>
  <c r="D48" i="19"/>
  <c r="D49" i="19"/>
  <c r="D50" i="19"/>
  <c r="D51" i="19"/>
  <c r="D52" i="19"/>
  <c r="D53" i="19"/>
  <c r="D54" i="19"/>
  <c r="D55" i="19"/>
  <c r="D56" i="19"/>
  <c r="D57" i="19"/>
  <c r="D58" i="19"/>
  <c r="D59" i="19"/>
  <c r="D60" i="19"/>
  <c r="D61" i="19"/>
  <c r="D62" i="19"/>
  <c r="D63" i="19"/>
  <c r="D64" i="19"/>
  <c r="D65" i="19"/>
  <c r="D66" i="19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99" i="19"/>
  <c r="D100" i="19"/>
  <c r="D101" i="19"/>
  <c r="D102" i="19"/>
  <c r="D103" i="19"/>
  <c r="D104" i="19"/>
  <c r="D105" i="19"/>
  <c r="D106" i="19"/>
  <c r="D107" i="19"/>
  <c r="D108" i="19"/>
  <c r="D109" i="19"/>
  <c r="D110" i="19"/>
  <c r="D111" i="19"/>
  <c r="D112" i="19"/>
  <c r="D113" i="19"/>
  <c r="D114" i="19"/>
  <c r="D115" i="19"/>
  <c r="D116" i="19"/>
  <c r="D117" i="19"/>
  <c r="D118" i="19"/>
  <c r="D119" i="19"/>
  <c r="D120" i="19"/>
  <c r="A149" i="9" l="1"/>
  <c r="K28" i="9"/>
  <c r="H28" i="9"/>
  <c r="G28" i="9"/>
  <c r="A22" i="10"/>
  <c r="A23" i="10"/>
  <c r="A24" i="10"/>
  <c r="A25" i="10"/>
  <c r="A26" i="10"/>
  <c r="A27" i="10"/>
  <c r="I44" i="10"/>
  <c r="I45" i="10"/>
  <c r="I46" i="10"/>
  <c r="I47" i="10"/>
  <c r="I48" i="10"/>
  <c r="C27" i="9"/>
  <c r="C22" i="9"/>
  <c r="C24" i="9"/>
  <c r="C23" i="9"/>
  <c r="C35" i="9"/>
  <c r="I114" i="9"/>
  <c r="I113" i="9"/>
  <c r="I112" i="9"/>
  <c r="I111" i="9"/>
  <c r="I110" i="9"/>
  <c r="A74" i="9"/>
  <c r="A73" i="9"/>
  <c r="A72" i="9"/>
  <c r="A71" i="9"/>
  <c r="A70" i="9"/>
  <c r="A69" i="9"/>
  <c r="K42" i="9"/>
  <c r="H42" i="9"/>
  <c r="G42" i="9"/>
  <c r="C41" i="9"/>
  <c r="C40" i="9"/>
  <c r="C39" i="9"/>
  <c r="C38" i="9"/>
  <c r="C37" i="9"/>
  <c r="C36" i="9"/>
  <c r="I117" i="5"/>
  <c r="I116" i="5"/>
  <c r="I115" i="5"/>
  <c r="I114" i="5"/>
  <c r="I113" i="5"/>
  <c r="A80" i="5"/>
  <c r="A79" i="5"/>
  <c r="A78" i="5"/>
  <c r="A77" i="5"/>
  <c r="A76" i="5"/>
  <c r="A75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K34" i="5"/>
  <c r="F75" i="5" s="1"/>
  <c r="H34" i="5"/>
  <c r="D75" i="5" s="1"/>
  <c r="G34" i="5"/>
  <c r="B75" i="5" s="1"/>
  <c r="B69" i="9" l="1"/>
  <c r="D69" i="9"/>
  <c r="F69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xv12407 (B.Bobinski)</author>
  </authors>
  <commentList>
    <comment ref="I1" authorId="0" shapeId="0" xr:uid="{DD3A6096-8955-4F1E-B02D-DDDDC57977B1}">
      <text>
        <r>
          <rPr>
            <sz val="9"/>
            <color indexed="81"/>
            <rFont val="Segoe UI"/>
            <family val="2"/>
          </rPr>
          <t xml:space="preserve">Mögliche Eingaben:
J für ja nur bei der WKZ 251/261
</t>
        </r>
      </text>
    </comment>
  </commentList>
</comments>
</file>

<file path=xl/sharedStrings.xml><?xml version="1.0" encoding="utf-8"?>
<sst xmlns="http://schemas.openxmlformats.org/spreadsheetml/2006/main" count="1958" uniqueCount="894">
  <si>
    <t>     </t>
  </si>
  <si>
    <t>Risikoanalysebogen für Kfz-Flotten (Individualkalkulation)</t>
  </si>
  <si>
    <t>Risiken</t>
  </si>
  <si>
    <t>WKZ</t>
  </si>
  <si>
    <t>Anzahl</t>
  </si>
  <si>
    <t>Anzahl KH</t>
  </si>
  <si>
    <t>Anzahl VK</t>
  </si>
  <si>
    <t>Deckung VK</t>
  </si>
  <si>
    <t>Anzahl TK</t>
  </si>
  <si>
    <t>Deckung TK</t>
  </si>
  <si>
    <t>Krad</t>
  </si>
  <si>
    <t>Pkw</t>
  </si>
  <si>
    <t>Taxi</t>
  </si>
  <si>
    <t>Mietwagen</t>
  </si>
  <si>
    <t>1. Interessent</t>
  </si>
  <si>
    <t>Ja</t>
  </si>
  <si>
    <t>Nein</t>
  </si>
  <si>
    <t>Anzahl Gesamt</t>
  </si>
  <si>
    <t>Art</t>
  </si>
  <si>
    <t>3. Fuhrparkentwicklung</t>
  </si>
  <si>
    <t>Fuhrparkentwicklung in den Vorjahren</t>
  </si>
  <si>
    <t>Jahr</t>
  </si>
  <si>
    <t>KH</t>
  </si>
  <si>
    <t>VK</t>
  </si>
  <si>
    <t>TK</t>
  </si>
  <si>
    <t>Begleitfahrzeuge</t>
  </si>
  <si>
    <t xml:space="preserve">WKZ </t>
  </si>
  <si>
    <t>X</t>
  </si>
  <si>
    <t>Sparte</t>
  </si>
  <si>
    <t>Was ist passiert ?</t>
  </si>
  <si>
    <t>Anzahl Fahrzeuge gesamt</t>
  </si>
  <si>
    <t>Straße      </t>
  </si>
  <si>
    <t>Plz / Ort      </t>
  </si>
  <si>
    <t>Tel. / E-Mail      </t>
  </si>
  <si>
    <t>Branche      </t>
  </si>
  <si>
    <t>Agentur-Nr.</t>
  </si>
  <si>
    <t>Analysebogen aufgenommen am:      </t>
  </si>
  <si>
    <t>2. Risiken</t>
  </si>
  <si>
    <t>4. Schadenbedarfsermittlung</t>
  </si>
  <si>
    <t>Wurde vom jetzigen Versicherer gekündigt?</t>
  </si>
  <si>
    <t>Sanierung</t>
  </si>
  <si>
    <t>5. Sonstiges</t>
  </si>
  <si>
    <t>Anzahl der Anh/Aufl.</t>
  </si>
  <si>
    <t xml:space="preserve">Güterverkehr Einsatzgebiete:                    </t>
  </si>
  <si>
    <t>Nur National</t>
  </si>
  <si>
    <t>Westeuropa</t>
  </si>
  <si>
    <t>Südeuropa</t>
  </si>
  <si>
    <t>Osteuropa</t>
  </si>
  <si>
    <t>Art der Ladung:</t>
  </si>
  <si>
    <t>Stückgut</t>
  </si>
  <si>
    <t>Kühlgut</t>
  </si>
  <si>
    <t>Treibstoff</t>
  </si>
  <si>
    <t>gef. Stoffe</t>
  </si>
  <si>
    <t>Post/Pakete</t>
  </si>
  <si>
    <t>eilige Ladung</t>
  </si>
  <si>
    <t>Interessent fährt für:</t>
  </si>
  <si>
    <t>Überwiegend finanzierte Fahrzeuge</t>
  </si>
  <si>
    <t>Werden die Schäden mit den Fahrern besprochen ?</t>
  </si>
  <si>
    <r>
      <t>Feste Fahrer / Fahrzeugbeziehung</t>
    </r>
    <r>
      <rPr>
        <b/>
        <sz val="9"/>
        <color theme="1"/>
        <rFont val="Arial"/>
        <family val="2"/>
      </rPr>
      <t xml:space="preserve"> (auch wenn nur Pkw-Bestand)</t>
    </r>
  </si>
  <si>
    <t>Besteht Interesse an einem Schadenmanagement ?</t>
  </si>
  <si>
    <r>
      <t xml:space="preserve">Überwiegend </t>
    </r>
    <r>
      <rPr>
        <b/>
        <sz val="10"/>
        <color theme="1"/>
        <rFont val="Arial"/>
        <family val="2"/>
      </rPr>
      <t>Leasing</t>
    </r>
    <r>
      <rPr>
        <sz val="10"/>
        <color theme="1"/>
        <rFont val="Arial"/>
        <family val="2"/>
      </rPr>
      <t xml:space="preserve"> Fzg.</t>
    </r>
  </si>
  <si>
    <r>
      <rPr>
        <b/>
        <sz val="10"/>
        <color theme="1"/>
        <rFont val="Arial"/>
        <family val="2"/>
      </rPr>
      <t>Leasingrestwert</t>
    </r>
    <r>
      <rPr>
        <sz val="10"/>
        <color theme="1"/>
        <rFont val="Arial"/>
        <family val="2"/>
      </rPr>
      <t xml:space="preserve"> versichert (siehe Seite 2. weitere Kraftfahrtsparten)</t>
    </r>
  </si>
  <si>
    <r>
      <t xml:space="preserve">Finden </t>
    </r>
    <r>
      <rPr>
        <b/>
        <sz val="10"/>
        <color theme="1"/>
        <rFont val="Arial"/>
        <family val="2"/>
      </rPr>
      <t>Fahrerschulungen</t>
    </r>
    <r>
      <rPr>
        <sz val="10"/>
        <color theme="1"/>
        <rFont val="Arial"/>
        <family val="2"/>
      </rPr>
      <t xml:space="preserve"> statt ?</t>
    </r>
  </si>
  <si>
    <r>
      <t xml:space="preserve">Erhalten die Fahrer eine </t>
    </r>
    <r>
      <rPr>
        <b/>
        <sz val="10"/>
        <color theme="1"/>
        <rFont val="Arial"/>
        <family val="2"/>
      </rPr>
      <t>Bonifikation</t>
    </r>
    <r>
      <rPr>
        <sz val="10"/>
        <color theme="1"/>
        <rFont val="Arial"/>
        <family val="2"/>
      </rPr>
      <t xml:space="preserve"> ?</t>
    </r>
  </si>
  <si>
    <r>
      <rPr>
        <sz val="9"/>
        <color theme="1"/>
        <rFont val="Arial"/>
        <family val="2"/>
      </rPr>
      <t>Anzahl</t>
    </r>
    <r>
      <rPr>
        <b/>
        <sz val="9"/>
        <color theme="1"/>
        <rFont val="Arial"/>
        <family val="2"/>
      </rPr>
      <t xml:space="preserve"> KH</t>
    </r>
  </si>
  <si>
    <r>
      <rPr>
        <sz val="9"/>
        <color theme="1"/>
        <rFont val="Arial"/>
        <family val="2"/>
      </rPr>
      <t>Anzahl</t>
    </r>
    <r>
      <rPr>
        <b/>
        <sz val="9"/>
        <color theme="1"/>
        <rFont val="Arial"/>
        <family val="2"/>
      </rPr>
      <t xml:space="preserve"> VK</t>
    </r>
  </si>
  <si>
    <r>
      <rPr>
        <sz val="9"/>
        <color theme="1"/>
        <rFont val="Arial"/>
        <family val="2"/>
      </rPr>
      <t>Anzahl</t>
    </r>
    <r>
      <rPr>
        <b/>
        <sz val="9"/>
        <color theme="1"/>
        <rFont val="Arial"/>
        <family val="2"/>
      </rPr>
      <t xml:space="preserve"> TK</t>
    </r>
  </si>
  <si>
    <t>Firma</t>
  </si>
  <si>
    <t>Enthalten die Verträge eine SB in der Haftpflichversicherung (KH-SB)?</t>
  </si>
  <si>
    <t>KOM Linie</t>
  </si>
  <si>
    <t>KOM Gelegenheit</t>
  </si>
  <si>
    <t>KOM sonstige</t>
  </si>
  <si>
    <t>Werden Fahrzeuge als Begleitfahrzeuge eingesetzt (sogenannte BF2-, BF3-, BF3plus- und BF4-Fahrzeuge ) ?</t>
  </si>
  <si>
    <t>Mitversicherte Firma</t>
  </si>
  <si>
    <t>SFV. Pkw</t>
  </si>
  <si>
    <t>Ja / Nein</t>
  </si>
  <si>
    <t>45 - 66 KW</t>
  </si>
  <si>
    <t>67 - 85 KW</t>
  </si>
  <si>
    <t>86 - 110 KW</t>
  </si>
  <si>
    <t>wenn ja, welche (Sparte / VS-Nr.)</t>
  </si>
  <si>
    <r>
      <t xml:space="preserve">Aktuelle Geschäftsjahresprämie gemäß Angaben Interessent </t>
    </r>
    <r>
      <rPr>
        <b/>
        <sz val="10"/>
        <color theme="1"/>
        <rFont val="Arial"/>
        <family val="2"/>
      </rPr>
      <t xml:space="preserve">(ohne Versicherungssteuer) </t>
    </r>
  </si>
  <si>
    <r>
      <t>Prämienvorstellung seitens Interessent</t>
    </r>
    <r>
      <rPr>
        <b/>
        <sz val="10"/>
        <color theme="1"/>
        <rFont val="Arial"/>
        <family val="2"/>
      </rPr>
      <t xml:space="preserve"> (ohne Versicherungssteuer)</t>
    </r>
    <r>
      <rPr>
        <sz val="10"/>
        <color theme="1"/>
        <rFont val="Arial"/>
        <family val="2"/>
      </rPr>
      <t xml:space="preserve"> </t>
    </r>
  </si>
  <si>
    <t>wenn "Ja" in welcher Höhe ?</t>
  </si>
  <si>
    <t>Trike</t>
  </si>
  <si>
    <t>Quads</t>
  </si>
  <si>
    <t>Wohnmobil</t>
  </si>
  <si>
    <t>WAB</t>
  </si>
  <si>
    <t>Leichtkraft</t>
  </si>
  <si>
    <t>Wechselaufbau</t>
  </si>
  <si>
    <t>Hub-/Gabelstapler</t>
  </si>
  <si>
    <t>Trailerversicherung</t>
  </si>
  <si>
    <t>Handel- und Handwerk</t>
  </si>
  <si>
    <t>SFV. Lieferwagen</t>
  </si>
  <si>
    <t>SFV. Anhänger/Auflieger</t>
  </si>
  <si>
    <t>Abschleppwagen</t>
  </si>
  <si>
    <t>sonst. Arbeitsmaschine</t>
  </si>
  <si>
    <t>Gab es in der Vergangenheit gravierende Deckungsänderungen?</t>
  </si>
  <si>
    <t>Sofern "Ja" bitte genauere Angaben im Feld "weitere Vermerke" vornehmen</t>
  </si>
  <si>
    <t>Dientsreisekasko</t>
  </si>
  <si>
    <t>Autotransporterhaftpflicht</t>
  </si>
  <si>
    <t>Lotsenversicherung</t>
  </si>
  <si>
    <t xml:space="preserve">Für alle zu versichernden Firmen sind aktuelle Schadenverlaufsangaben / Einzelschadenaufstellungen der/des Vorversicherer(s)                                             </t>
  </si>
  <si>
    <t>Sind alle mitversicherten Firmen berücksichtigt?</t>
  </si>
  <si>
    <t>Anh. Sonderausführung</t>
  </si>
  <si>
    <t>Lieferw.Werkverkehr</t>
  </si>
  <si>
    <t>Haben Sie Corona-bedingt von der Ruhe-Versicherung Gebrauch gemacht??</t>
  </si>
  <si>
    <t>Der Einzelvertrag wurde zur Ruhe gestellt</t>
  </si>
  <si>
    <t>Pauschale als Gutschrift</t>
  </si>
  <si>
    <t>sonstiges</t>
  </si>
  <si>
    <t>Haben sich Corona-bedingt bei Ihnen Änderungen im Geschäftsmodell ergeben -  auch kurzfristig?</t>
  </si>
  <si>
    <t>z.B. es wurden kurzfristig Lebensmittel transportiert oder Lieferwagen wurden für KEP-Einsatz genutzt</t>
  </si>
  <si>
    <t>Wie schätzen Sie den aktuellen Auslastungsgrad Ihres Fuhrparks ein, wenn der Auslastungsgrad vor dem Lockdown mit 100% angesetzt wird?</t>
  </si>
  <si>
    <t>Zahl in Prozent</t>
  </si>
  <si>
    <t>Welche Entwicklung erwarten Sie im kommenden Jahr für Ihr Unternehmen in Bezug auf den Fuhrpark?</t>
  </si>
  <si>
    <t>Fuhrparkanbau in %</t>
  </si>
  <si>
    <t>Fuhrparkabbau in %</t>
  </si>
  <si>
    <t>Wird es unter Berücksichtigung der Entwicklung mitarbeiterbezogene Veränderungen geben z.B. Trennung von schadenauffälligen Fahrern?</t>
  </si>
  <si>
    <t>Wenn JA, wie wurde die Ruheversicherung umgesetzt bzw. vom aktuellen VR  dokumentiert ?</t>
  </si>
  <si>
    <t>Anzahl Risiken</t>
  </si>
  <si>
    <t>Dauer ca.</t>
  </si>
  <si>
    <t>Wochen</t>
  </si>
  <si>
    <t>Kundennummer</t>
  </si>
  <si>
    <t>Ansprechpartner Vertrieb</t>
  </si>
  <si>
    <t>Zahlweise</t>
  </si>
  <si>
    <t>jährlich</t>
  </si>
  <si>
    <t>vierteljährlich</t>
  </si>
  <si>
    <t>halbjährlich</t>
  </si>
  <si>
    <t>monatlich</t>
  </si>
  <si>
    <t>Spalte1</t>
  </si>
  <si>
    <t>VSV</t>
  </si>
  <si>
    <t>FSV</t>
  </si>
  <si>
    <t>GFS</t>
  </si>
  <si>
    <t>EKS</t>
  </si>
  <si>
    <t>IBS</t>
  </si>
  <si>
    <t>GAP</t>
  </si>
  <si>
    <t>KEX</t>
  </si>
  <si>
    <t>0,001 - 0,75t</t>
  </si>
  <si>
    <t>0,751 - 3,5t</t>
  </si>
  <si>
    <t>3,51 - 10t</t>
  </si>
  <si>
    <t>10,1 - 24t</t>
  </si>
  <si>
    <t>24,1 - 999t</t>
  </si>
  <si>
    <t>1 - 44 KW</t>
  </si>
  <si>
    <t>111 - 999 KW</t>
  </si>
  <si>
    <t>unter 200.000 EUR NW</t>
  </si>
  <si>
    <t>über 200.000 EUR NW</t>
  </si>
  <si>
    <t>1 - 29 KW</t>
  </si>
  <si>
    <t>30 - 37 KW</t>
  </si>
  <si>
    <t>38 - 44 KW</t>
  </si>
  <si>
    <t>45 - 51 KW</t>
  </si>
  <si>
    <t>52 - 62 KW</t>
  </si>
  <si>
    <t>63 - 75 KW</t>
  </si>
  <si>
    <t>76 - 84 KW</t>
  </si>
  <si>
    <t>85 - 96 KW</t>
  </si>
  <si>
    <t>97 - 149 KW</t>
  </si>
  <si>
    <t>150 - 212 KW</t>
  </si>
  <si>
    <t>213 - 999 KW</t>
  </si>
  <si>
    <t>1 - 51 KW</t>
  </si>
  <si>
    <t>52 - 75 KW</t>
  </si>
  <si>
    <t>76 - 96 KW</t>
  </si>
  <si>
    <t>213 - 266 KW</t>
  </si>
  <si>
    <t>267  290 KW</t>
  </si>
  <si>
    <t>291 - 317 KW</t>
  </si>
  <si>
    <t>318 - 999 KW</t>
  </si>
  <si>
    <t>1 - 212 KW</t>
  </si>
  <si>
    <t>267 - 290 KW</t>
  </si>
  <si>
    <t>318 - 374 KW</t>
  </si>
  <si>
    <t>375 - 999 KW</t>
  </si>
  <si>
    <t>Lieferw.Güterverkehr</t>
  </si>
  <si>
    <t>LKW_Werkverkehr</t>
  </si>
  <si>
    <t>LKW_Güterverkehr</t>
  </si>
  <si>
    <t>LKW_Umzugsverkehr</t>
  </si>
  <si>
    <t>SZM_Werkverkehr</t>
  </si>
  <si>
    <t>SZM_Güterverkehr</t>
  </si>
  <si>
    <t>Landw.SZM</t>
  </si>
  <si>
    <t>SFV.Pkw</t>
  </si>
  <si>
    <t>SFV.Lieferw.</t>
  </si>
  <si>
    <t>Anh._.Aufl.Güterverkehr</t>
  </si>
  <si>
    <t>Anh._Aufl.Werkverkehr</t>
  </si>
  <si>
    <t>Anh._.Aufl.Umzugsverkehr</t>
  </si>
  <si>
    <t>Anh.zu_landw.SZM</t>
  </si>
  <si>
    <t>1 - 7 KW</t>
  </si>
  <si>
    <t>8 - 13 KW</t>
  </si>
  <si>
    <t>14 - 20 KW</t>
  </si>
  <si>
    <t>21 - 37 KW</t>
  </si>
  <si>
    <t>38 - 57 KW</t>
  </si>
  <si>
    <t>58 - 68 KW</t>
  </si>
  <si>
    <t>69 - 78 KW</t>
  </si>
  <si>
    <t>79 - 107 KW</t>
  </si>
  <si>
    <t>108 - 120 KW</t>
  </si>
  <si>
    <t>121 - 999 KW</t>
  </si>
  <si>
    <t>Transportrisiko</t>
  </si>
  <si>
    <t>Gefährliche Stoffe nach §35 GGVSEB</t>
  </si>
  <si>
    <t>Transport von leichtem Heizöl</t>
  </si>
  <si>
    <t>ohne Transportrisiko</t>
  </si>
  <si>
    <t>sonstige gefährliche Güter (nicht §35 GGVSEB)</t>
  </si>
  <si>
    <t>Schaden-datum</t>
  </si>
  <si>
    <t>Schadenaufwand gesamt</t>
  </si>
  <si>
    <t>GWB Modelle</t>
  </si>
  <si>
    <t>1-Jahresmodell</t>
  </si>
  <si>
    <t>3-Jahresmodell</t>
  </si>
  <si>
    <t>Ja/Nein</t>
  </si>
  <si>
    <t>Modell</t>
  </si>
  <si>
    <t>Deckung VK*</t>
  </si>
  <si>
    <t>Deckung TK*</t>
  </si>
  <si>
    <t>z.B. Wechselaufbauten/Wechselbrücken, Trailerversicherung, Gabelstapler, Wohnmobile etc.</t>
  </si>
  <si>
    <r>
      <t>Sonstige Wagnisse</t>
    </r>
    <r>
      <rPr>
        <sz val="14"/>
        <color theme="1"/>
        <rFont val="Arial"/>
        <family val="2"/>
      </rPr>
      <t xml:space="preserve"> </t>
    </r>
  </si>
  <si>
    <t xml:space="preserve">9 - 19 </t>
  </si>
  <si>
    <t>20 - 29</t>
  </si>
  <si>
    <t>30 - 39</t>
  </si>
  <si>
    <t>40 - 49</t>
  </si>
  <si>
    <t>50 - 59</t>
  </si>
  <si>
    <t>60 - 69</t>
  </si>
  <si>
    <t>70 - 79</t>
  </si>
  <si>
    <t>80 - 89</t>
  </si>
  <si>
    <t>90 - 99</t>
  </si>
  <si>
    <t>100 - 109</t>
  </si>
  <si>
    <t>110 - 119</t>
  </si>
  <si>
    <t>120 - 999</t>
  </si>
  <si>
    <t>1 - 49 Tsd €</t>
  </si>
  <si>
    <t>50 - 74 Tsd €</t>
  </si>
  <si>
    <t>75 - 99 Tsd €</t>
  </si>
  <si>
    <t>100 - 124 Tsd €</t>
  </si>
  <si>
    <t>125 - 149 Tsd €</t>
  </si>
  <si>
    <t>150 - 174 Tsd €</t>
  </si>
  <si>
    <t>175 - 199 Tsd €</t>
  </si>
  <si>
    <t>200 - 224 Tsd €</t>
  </si>
  <si>
    <t>225 - 249 Tsd €</t>
  </si>
  <si>
    <t>250 - 274 Tsd €</t>
  </si>
  <si>
    <t>275 - 299 Tsd €</t>
  </si>
  <si>
    <t>300 - 999 Tsd €</t>
  </si>
  <si>
    <t>Gesamtneuwert je Fahrzeug</t>
  </si>
  <si>
    <t>Zusatz Busflotte</t>
  </si>
  <si>
    <r>
      <rPr>
        <b/>
        <u/>
        <sz val="12"/>
        <color theme="1"/>
        <rFont val="Arial"/>
        <family val="2"/>
      </rPr>
      <t>Wichtig:</t>
    </r>
    <r>
      <rPr>
        <sz val="12"/>
        <color theme="1"/>
        <rFont val="Arial"/>
        <family val="2"/>
      </rPr>
      <t xml:space="preserve"> Ist die vereinbarte KH-SB in der Renta bereits in Abzug gebracht?</t>
    </r>
  </si>
  <si>
    <t>Ø-Wagnisstärke</t>
  </si>
  <si>
    <t>Anhänger/Auflieger: Einsatz hinter fremden Zugfahrzeugen / Gebrauchsüberlassung an Dritte / Vermietung?</t>
  </si>
  <si>
    <t>ja/nein</t>
  </si>
  <si>
    <t xml:space="preserve">wenn ja </t>
  </si>
  <si>
    <t>Gesamt</t>
  </si>
  <si>
    <r>
      <t>sonstiges</t>
    </r>
    <r>
      <rPr>
        <sz val="9"/>
        <color theme="1"/>
        <rFont val="Arial"/>
        <family val="2"/>
      </rPr>
      <t xml:space="preserve"> z.B Mehrwerte</t>
    </r>
  </si>
  <si>
    <t>Ø-Plätze</t>
  </si>
  <si>
    <t>Ø-Neuwert</t>
  </si>
  <si>
    <r>
      <t xml:space="preserve">gewünschte Deckungs- und SB Änderungen? </t>
    </r>
    <r>
      <rPr>
        <sz val="10"/>
        <color theme="1"/>
        <rFont val="Arial"/>
        <family val="2"/>
      </rPr>
      <t>z.B. zukünftig WKZ 411 ohne GAP</t>
    </r>
    <r>
      <rPr>
        <b/>
        <sz val="14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oder</t>
    </r>
    <r>
      <rPr>
        <sz val="10"/>
        <color theme="1"/>
        <rFont val="Arial"/>
        <family val="2"/>
      </rPr>
      <t xml:space="preserve"> WKZ 361 mit KEX</t>
    </r>
  </si>
  <si>
    <r>
      <t xml:space="preserve">KH-SB </t>
    </r>
    <r>
      <rPr>
        <sz val="10"/>
        <color theme="1"/>
        <rFont val="Arial"/>
        <family val="2"/>
      </rPr>
      <t>Selbstbeteiligung in der Haftpflichtversicherung</t>
    </r>
  </si>
  <si>
    <t>Schadenrückkäufe / Schadenaggregate</t>
  </si>
  <si>
    <r>
      <t xml:space="preserve">Sonstige Gründe </t>
    </r>
    <r>
      <rPr>
        <sz val="10"/>
        <color theme="1"/>
        <rFont val="Arial"/>
        <family val="2"/>
      </rPr>
      <t>z.B Mahnverfahren (Bonität)</t>
    </r>
  </si>
  <si>
    <r>
      <t xml:space="preserve">Risiken 
</t>
    </r>
    <r>
      <rPr>
        <sz val="8"/>
        <color rgb="FFFF0000"/>
        <rFont val="Arial"/>
        <family val="2"/>
      </rPr>
      <t>Drop-Down ↓</t>
    </r>
  </si>
  <si>
    <t>Bestehen bereits Verträge bei der R+V / KRAVAG-LOGISTIC</t>
  </si>
  <si>
    <t>aktuell versicherte Besonderheiten im RV gewünscht?</t>
  </si>
  <si>
    <t>Bei Eindeckung Nachweis erforderlich</t>
  </si>
  <si>
    <t>PKW mit einem Neuwert über 200.000 EUR bitte gesondert unter Punkt 8 weitere Vermerke aufführen.</t>
  </si>
  <si>
    <r>
      <t>bisheriger Deckungsumfang</t>
    </r>
    <r>
      <rPr>
        <b/>
        <sz val="14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 xml:space="preserve"> Deckungs- und SB Änderungen sind in Zeile 66 einzutragen</t>
    </r>
  </si>
  <si>
    <t>Wurden Schadenrückkäufe durch den Kunden getätigt oder gibt es Schadenaggregate?</t>
  </si>
  <si>
    <t>Risikoanalysebogen für Kfz-Flottenpolice (FloPo)</t>
  </si>
  <si>
    <t xml:space="preserve">Für die FloPo-Angebotskalkulation ist eine R+V Connect-Berechnung, mit dem bisherigen Deckungsumfang, auf Basis Flotten-Police mit 100% Beitragssatz (Klasse F 0) zwingend notwendig                                    </t>
  </si>
  <si>
    <t>Einheitlicher Beitragssatz</t>
  </si>
  <si>
    <t>Für klein- und mittelständische, gewerbliche Fuhrparks ab zehn Fahrzeugen</t>
  </si>
  <si>
    <t>https://ruvnet.ruv.de/ad/kfz/Seiten/flottenpolice.aspx</t>
  </si>
  <si>
    <t>Stückbeiträge</t>
  </si>
  <si>
    <t>https://ruvnet.ruv.de/ad/kfz/Seiten/individualtarifierung.aspx</t>
  </si>
  <si>
    <t>Produktinformation Individualtarifierung</t>
  </si>
  <si>
    <t>Produktinformation FloPo</t>
  </si>
  <si>
    <t>Für Kfz-Großkunden mit einer Fuhrparkgröße ab 30 Motorfahrzeugen und/oder einer Jahresnettoprämie im Kfz-Geschäft von 50.000 EUR.</t>
  </si>
  <si>
    <t>* Der Nachweis über die aktuelle Deckung ist bei Angebotsannahme – spätestens vor Dokumentierung – beizubringen. Sollte der Nachweis nicht erbracht werden, erfolgt automatisch eine zusätzliche Bepreisung.</t>
  </si>
  <si>
    <t>über das laufende Geschäftsjahr und 5, mindestens 3, direkte Vorjahre einzureichen.</t>
  </si>
  <si>
    <t>Die kartellrechtlichen Vorgaben sind zu beachten.</t>
  </si>
  <si>
    <r>
      <t xml:space="preserve">Großschäden </t>
    </r>
    <r>
      <rPr>
        <sz val="10"/>
        <color theme="1"/>
        <rFont val="Arial"/>
        <family val="2"/>
      </rPr>
      <t>Haftpflichtschäden ab 50.000 EUR / Kaskoschäden ab 25.000 EUR. Der Nachweis ist mit entsprechender Einzelschadenaufstellung beizubringen.</t>
    </r>
  </si>
  <si>
    <t>Mit-Versicherungsnehmer 1</t>
  </si>
  <si>
    <t>Mit-Versicherungsnehmer 2</t>
  </si>
  <si>
    <t>Mit-Versicherungsnehmer 3</t>
  </si>
  <si>
    <t>Mit-Versicherungsnehmer 4</t>
  </si>
  <si>
    <t>Mit-Versicherungsnehmer 5</t>
  </si>
  <si>
    <t>Mit-Versicherungsnehmer 6</t>
  </si>
  <si>
    <t>Mit-Versicherungsnehmer 7</t>
  </si>
  <si>
    <t>Mit-Versicherungsnehmer 8</t>
  </si>
  <si>
    <t>Mit-Versicherungsnehmer 9</t>
  </si>
  <si>
    <t>Mit-Versicherungsnehmer 10</t>
  </si>
  <si>
    <t>Mit-Versicherungsnehmer 11</t>
  </si>
  <si>
    <t>Mit-Versicherungsnehmer 12</t>
  </si>
  <si>
    <t>Mit-Versicherungsnehmer</t>
  </si>
  <si>
    <t>KRAVAG Truck Parking gewünscht?</t>
  </si>
  <si>
    <t>nähere Informationen unter</t>
  </si>
  <si>
    <t>https://ruvnet.ruv.de/ad/kfz/wissena-z/Seiten/kravag_truck_parking.aspx</t>
  </si>
  <si>
    <t>https://ruvnet.ruv.de/id/arbeitsmittel/arbeitsmittelnachfb/komposit/schadenkomposit/kraftfahrt-schaden/Seiten/Lkw_Bus_Bergen_Abschleppen.aspx</t>
  </si>
  <si>
    <t>Gewinnbeteiligung / Malus gewünscht?</t>
  </si>
  <si>
    <t>LKW b+a  als Andruck im Rahmenvertrag gewünscht?</t>
  </si>
  <si>
    <r>
      <t>Produktergänzungen*</t>
    </r>
    <r>
      <rPr>
        <i/>
        <sz val="9"/>
        <color theme="1"/>
        <rFont val="Arial"/>
        <family val="2"/>
      </rPr>
      <t xml:space="preserve"> bitte die Anzahl der Fahrzeuge angeben</t>
    </r>
  </si>
  <si>
    <t>bisheriger Deckungsumfang</t>
  </si>
  <si>
    <t>Trikes</t>
  </si>
  <si>
    <t>Quad</t>
  </si>
  <si>
    <t>SFV.LKW</t>
  </si>
  <si>
    <t>1 - 12 KW</t>
  </si>
  <si>
    <t>13 - 18 KW</t>
  </si>
  <si>
    <t>19 - 26 KW</t>
  </si>
  <si>
    <t>27 - 33 KW</t>
  </si>
  <si>
    <t>34 - 44 KW</t>
  </si>
  <si>
    <t>45 - 55 KW</t>
  </si>
  <si>
    <t>56 - 74 KW</t>
  </si>
  <si>
    <t>75 - 95 KW</t>
  </si>
  <si>
    <t>96 - 158 KW</t>
  </si>
  <si>
    <t>159 - 999 KW</t>
  </si>
  <si>
    <t>SFV-SZM</t>
  </si>
  <si>
    <t>SFV-Motorräder</t>
  </si>
  <si>
    <t>SFV-Campingfahrzeug</t>
  </si>
  <si>
    <t>SFV-Quad</t>
  </si>
  <si>
    <t>SFV-Trike</t>
  </si>
  <si>
    <t>Lehr-LKW über 3,5t</t>
  </si>
  <si>
    <t>Anh./Aufl. Umzugsverkehr</t>
  </si>
  <si>
    <t>Wohnwagenanhänger</t>
  </si>
  <si>
    <t>SFV-Anhänger</t>
  </si>
  <si>
    <t>Straßenreinigungswagen</t>
  </si>
  <si>
    <t>Krankenwagen</t>
  </si>
  <si>
    <t>Auto-/Mobilkran</t>
  </si>
  <si>
    <t>Betonpumpe</t>
  </si>
  <si>
    <t>Autotransporter</t>
  </si>
  <si>
    <t>Frontlader</t>
  </si>
  <si>
    <t>Mähdrescher</t>
  </si>
  <si>
    <t>Radlader bis 10t</t>
  </si>
  <si>
    <t>Radlader über 10t</t>
  </si>
  <si>
    <t>Kanalreinigungswagen</t>
  </si>
  <si>
    <t>Pferdetransporter</t>
  </si>
  <si>
    <t>landw. Arbeitsmaschine</t>
  </si>
  <si>
    <t>Milchsammeltankwagen</t>
  </si>
  <si>
    <r>
      <t xml:space="preserve">Großschäden </t>
    </r>
    <r>
      <rPr>
        <sz val="10"/>
        <color theme="1"/>
        <rFont val="Arial"/>
        <family val="2"/>
      </rPr>
      <t>Haftpflichtschäden ab 50.000 EUR / Kaskoschäden ab 50.000 EUR. Der Nachweis ist mit entsprechender Einzelschadenaufstellung beizubringen.</t>
    </r>
  </si>
  <si>
    <t>KFZ-Handel- und Handwerkversicherung gewünscht?</t>
  </si>
  <si>
    <t>bitte den Fragebogen ausfüllen und mitsenden:</t>
  </si>
  <si>
    <t>https://ruvnet.ruv.de/ad/kfz/wissena-z/Documents/KHH_Risikofragebogen.xls</t>
  </si>
  <si>
    <t>Risikoanalysebogen für Kfz-Bus-Flotten (Individualkalkulation)</t>
  </si>
  <si>
    <t>Werk- oder Schulbus</t>
  </si>
  <si>
    <t>Hotelomnibus</t>
  </si>
  <si>
    <t>Krankenomnibus</t>
  </si>
  <si>
    <t>Lehromnibus</t>
  </si>
  <si>
    <t>KOM Gelegenheitsverkehr</t>
  </si>
  <si>
    <t>KOM Linienverkehr</t>
  </si>
  <si>
    <t>6XX</t>
  </si>
  <si>
    <t>Busflotte</t>
  </si>
  <si>
    <t>für ein Angebot wenden Sie sich bitte an Ihren Underwriter im Bereich Transport</t>
  </si>
  <si>
    <r>
      <t>5. weitere Vermerke</t>
    </r>
    <r>
      <rPr>
        <sz val="9"/>
        <color theme="1"/>
        <rFont val="Arial"/>
        <family val="2"/>
      </rPr>
      <t xml:space="preserve"> (Lassen Sie uns teilhaben an den Besonderheiten des Interessenten)</t>
    </r>
  </si>
  <si>
    <t>4. Prämienvorstellung</t>
  </si>
  <si>
    <t>3. Schadenbedarfsermittlung</t>
  </si>
  <si>
    <t>Waren die Produktergänzungen bereits beim Vor-VU versichert?</t>
  </si>
  <si>
    <t>2. Fuhrparkentwicklung</t>
  </si>
  <si>
    <t>Vorversicherer</t>
  </si>
  <si>
    <t>ABS</t>
  </si>
  <si>
    <t>Aufbauart</t>
  </si>
  <si>
    <t>Saison von/bis</t>
  </si>
  <si>
    <t>Erstzulassung</t>
  </si>
  <si>
    <t>Fahrzeugident-Nummer</t>
  </si>
  <si>
    <t>Hubkraft (t)</t>
  </si>
  <si>
    <t>Gesamtplätze</t>
  </si>
  <si>
    <t>Hubraum (ccm)</t>
  </si>
  <si>
    <t>Gesamtneuwert €</t>
  </si>
  <si>
    <t>zul. Gesamtgewicht (t)</t>
  </si>
  <si>
    <t>PLZ Halter</t>
  </si>
  <si>
    <t>TSN</t>
  </si>
  <si>
    <t>HSN</t>
  </si>
  <si>
    <t>Stärke</t>
  </si>
  <si>
    <t>amtl. Kennzeichen</t>
  </si>
  <si>
    <t>0208100</t>
  </si>
  <si>
    <t>0185000</t>
  </si>
  <si>
    <t>Feldhäcksler</t>
  </si>
  <si>
    <t>Betonpumpe, Betonmischmaschine</t>
  </si>
  <si>
    <t>0103002</t>
  </si>
  <si>
    <t>Autokran/Mobilkran/Bergungsfahrzeug</t>
  </si>
  <si>
    <t>0096002</t>
  </si>
  <si>
    <t>Bestattungswagen</t>
  </si>
  <si>
    <t>0077000</t>
  </si>
  <si>
    <t>Gabelstapler</t>
  </si>
  <si>
    <t>0119000</t>
  </si>
  <si>
    <t>0076000</t>
  </si>
  <si>
    <t>0074001</t>
  </si>
  <si>
    <t>0072001</t>
  </si>
  <si>
    <t>Spülwagen</t>
  </si>
  <si>
    <t>0180000</t>
  </si>
  <si>
    <t>Schaufellader über 10 t zul. Gesamtgewicht</t>
  </si>
  <si>
    <t>0145001</t>
  </si>
  <si>
    <t>Schaufellader bis 10 t zul. Gesamtgewicht</t>
  </si>
  <si>
    <t>0145000</t>
  </si>
  <si>
    <t>Räumfahrzeug über 10 t zul. Gesamtgewicht</t>
  </si>
  <si>
    <t>0140001</t>
  </si>
  <si>
    <t>Räumfahrzeug bis 10 t zul. Gesamtgewicht</t>
  </si>
  <si>
    <t>0140000</t>
  </si>
  <si>
    <t>Radlader über 10 t zul. Gesamtgewicht</t>
  </si>
  <si>
    <t>0139001</t>
  </si>
  <si>
    <t>Radlader bis 10 t zul. Gesamtgewicht</t>
  </si>
  <si>
    <t>0139000</t>
  </si>
  <si>
    <t>Mähdrescher (eigener Betrieb)</t>
  </si>
  <si>
    <t>0130000</t>
  </si>
  <si>
    <t>Mähdrescher (Lohnarbeit)</t>
  </si>
  <si>
    <t>0131000</t>
  </si>
  <si>
    <t>Landwirtschaftliche Arbeitsmaschine</t>
  </si>
  <si>
    <t>0201000</t>
  </si>
  <si>
    <t>Hubstapler / Hubwagen</t>
  </si>
  <si>
    <t>0127000</t>
  </si>
  <si>
    <t>Forwarder</t>
  </si>
  <si>
    <t>0204000</t>
  </si>
  <si>
    <t>Erntemaschine</t>
  </si>
  <si>
    <t>0203000</t>
  </si>
  <si>
    <t>0110000</t>
  </si>
  <si>
    <t>Bergungsfahrzeug über 10 t zul. Gesamtgewicht</t>
  </si>
  <si>
    <t>0100001</t>
  </si>
  <si>
    <t>Bergungsfahrzeug bis 10 t zul. Gesamtgewicht</t>
  </si>
  <si>
    <t>0100000</t>
  </si>
  <si>
    <t>Baggerlader über 10 t zul. Gesamtgewicht</t>
  </si>
  <si>
    <t>0098001</t>
  </si>
  <si>
    <t>Baggerlader bis 10 t zul. Gesamtgewicht</t>
  </si>
  <si>
    <t>0098000</t>
  </si>
  <si>
    <t>Autokran/Mobilkran</t>
  </si>
  <si>
    <t>0096000</t>
  </si>
  <si>
    <t>Autobagger über 10 t zul. Gesamtgewicht</t>
  </si>
  <si>
    <t>0095001</t>
  </si>
  <si>
    <t>Autobagger bis 10 t zul. Gesamtgewicht</t>
  </si>
  <si>
    <t>0095000</t>
  </si>
  <si>
    <t>0069000</t>
  </si>
  <si>
    <t>0067002</t>
  </si>
  <si>
    <t>0065002</t>
  </si>
  <si>
    <t>0059001</t>
  </si>
  <si>
    <t>0047204</t>
  </si>
  <si>
    <t>0047203</t>
  </si>
  <si>
    <t>0047202</t>
  </si>
  <si>
    <t>Auflieger gewerblicher Güterverkehr</t>
  </si>
  <si>
    <t>0047201</t>
  </si>
  <si>
    <t>0047104</t>
  </si>
  <si>
    <t>0047103</t>
  </si>
  <si>
    <t>0047102</t>
  </si>
  <si>
    <t>Anhänger gewerblicher Güterverkehr</t>
  </si>
  <si>
    <t>0047101</t>
  </si>
  <si>
    <t>0043203</t>
  </si>
  <si>
    <t>0043202</t>
  </si>
  <si>
    <t>0043201</t>
  </si>
  <si>
    <t>Auflieger Werkverkehr</t>
  </si>
  <si>
    <t>0043200</t>
  </si>
  <si>
    <t>Anhänger Privatverkehr</t>
  </si>
  <si>
    <t>0043300</t>
  </si>
  <si>
    <t>0043103</t>
  </si>
  <si>
    <t>0043102</t>
  </si>
  <si>
    <t>0043101</t>
  </si>
  <si>
    <t>Anhänger Werkverkehr</t>
  </si>
  <si>
    <t>0043100</t>
  </si>
  <si>
    <t>Anhänger zu landwirtschaftlichen Zugmaschinen</t>
  </si>
  <si>
    <t>0056000</t>
  </si>
  <si>
    <t>0054000</t>
  </si>
  <si>
    <t>Anhänger in Sonderausführung Privatverkehr</t>
  </si>
  <si>
    <t>0055004</t>
  </si>
  <si>
    <t>0055003</t>
  </si>
  <si>
    <t>0190001</t>
  </si>
  <si>
    <t>Auflieger im Umzugsverkehr</t>
  </si>
  <si>
    <t>0053003</t>
  </si>
  <si>
    <t>Anhänger im Umzugsverkehr</t>
  </si>
  <si>
    <t>0053002</t>
  </si>
  <si>
    <t>0042101</t>
  </si>
  <si>
    <t>0042100</t>
  </si>
  <si>
    <t>0031108</t>
  </si>
  <si>
    <t>0031106</t>
  </si>
  <si>
    <t>0031104</t>
  </si>
  <si>
    <t>0031102</t>
  </si>
  <si>
    <t>0031107</t>
  </si>
  <si>
    <t>0031105</t>
  </si>
  <si>
    <t>0031103</t>
  </si>
  <si>
    <t>0031101</t>
  </si>
  <si>
    <t>LKW über 3,5 t zul. Gesamtgewicht, Umzugsverkehr</t>
  </si>
  <si>
    <t>0029002</t>
  </si>
  <si>
    <t xml:space="preserve">0018011 </t>
  </si>
  <si>
    <t>0018006</t>
  </si>
  <si>
    <t>0018005</t>
  </si>
  <si>
    <t>LKW über 3,5 t zul. Gesamtgewicht, gewerblicher Güterverkehr</t>
  </si>
  <si>
    <t>0018004</t>
  </si>
  <si>
    <t>Lehr-LKW über 3,5 t zul. Gesamtgewicht</t>
  </si>
  <si>
    <t>0022001</t>
  </si>
  <si>
    <t>0018010</t>
  </si>
  <si>
    <t>0018003</t>
  </si>
  <si>
    <t>0018002</t>
  </si>
  <si>
    <t>0018001</t>
  </si>
  <si>
    <t>0015006</t>
  </si>
  <si>
    <t>0015005</t>
  </si>
  <si>
    <t>0015004</t>
  </si>
  <si>
    <t>0015003</t>
  </si>
  <si>
    <t>0015002</t>
  </si>
  <si>
    <t>0015001</t>
  </si>
  <si>
    <t>Personenmietwagen</t>
  </si>
  <si>
    <t>0012000</t>
  </si>
  <si>
    <t>Camping-Kfz, Wohnmobil, Eigenverwendung</t>
  </si>
  <si>
    <t>0010000</t>
  </si>
  <si>
    <t>PKW Eigenverwendung</t>
  </si>
  <si>
    <t>0009000</t>
  </si>
  <si>
    <t>vierrädriges Kraftfahrzeug (Quad)</t>
  </si>
  <si>
    <t>0008000</t>
  </si>
  <si>
    <t>0176106</t>
  </si>
  <si>
    <t>Leichtkraftrad</t>
  </si>
  <si>
    <t>0176105</t>
  </si>
  <si>
    <t>Leichtkraftroller</t>
  </si>
  <si>
    <t>0007024</t>
  </si>
  <si>
    <t>Kraftrad / Kraftroller</t>
  </si>
  <si>
    <t>0006014</t>
  </si>
  <si>
    <t>0002000</t>
  </si>
  <si>
    <t>Anzeigetext</t>
  </si>
  <si>
    <t>FZ_ART_ID</t>
  </si>
  <si>
    <t>offener Kasten</t>
  </si>
  <si>
    <t>00045</t>
  </si>
  <si>
    <t>geschlossener Kasten</t>
  </si>
  <si>
    <t>00035</t>
  </si>
  <si>
    <t>Kipper</t>
  </si>
  <si>
    <t>00020</t>
  </si>
  <si>
    <t>Curtainsider/Schiebeplane</t>
  </si>
  <si>
    <t>00015</t>
  </si>
  <si>
    <t>Plane und Spriegel</t>
  </si>
  <si>
    <t>00010</t>
  </si>
  <si>
    <t>sonstiger Aufbau</t>
  </si>
  <si>
    <t>00000</t>
  </si>
  <si>
    <t>Bezeichnung</t>
  </si>
  <si>
    <t>ID</t>
  </si>
  <si>
    <t>J</t>
  </si>
  <si>
    <t>N</t>
  </si>
  <si>
    <r>
      <rPr>
        <b/>
        <sz val="10"/>
        <color theme="1"/>
        <rFont val="Arial"/>
        <family val="2"/>
      </rPr>
      <t>Produktergänzungen*</t>
    </r>
    <r>
      <rPr>
        <i/>
        <sz val="8"/>
        <color theme="1"/>
        <rFont val="Arial"/>
        <family val="2"/>
      </rPr>
      <t xml:space="preserve"> </t>
    </r>
    <r>
      <rPr>
        <i/>
        <sz val="7"/>
        <color theme="1"/>
        <rFont val="Arial"/>
        <family val="2"/>
      </rPr>
      <t>bitte die Anzahl der Fahrzeuge angeben</t>
    </r>
  </si>
  <si>
    <t>weiterer Fuhrpark</t>
  </si>
  <si>
    <t>Sind Sie Mitglied in einem Verband für Omnibusunternehmer?</t>
  </si>
  <si>
    <t>Bedienen Sie mit einigen Fahrzeugen Fernbuslinien?</t>
  </si>
  <si>
    <t>Sind Sie selber als Reiseveranstalter mit eigenem Reiseprogramm tätig (Ausgabe von Reisesicherungsscheinen)?</t>
  </si>
  <si>
    <t>Fahren Sie Fernreiseziele an?</t>
  </si>
  <si>
    <t>Sind bei Fahrten ins Ausland ortskundige Reiseleiter an Bord?</t>
  </si>
  <si>
    <t>Setzen Sie Busse im Anmietverkehr ein?</t>
  </si>
  <si>
    <t xml:space="preserve">Haben Sie eine eigene Werkstatt zur Wartung der Busse?          </t>
  </si>
  <si>
    <t>Gab es in den letzten Jahren eine Veränderung der Selbstbeteiligung?</t>
  </si>
  <si>
    <t>Haben Sie einen festen Partner für die Reparatur von Glasschäden?</t>
  </si>
  <si>
    <t>Haben Ihre Busse Standzeiten in den Schulferien?</t>
  </si>
  <si>
    <t>Feste Fahrer / Fahrzeugbeziehung</t>
  </si>
  <si>
    <t>Wie viele Fahrer beschäftigen Sie?</t>
  </si>
  <si>
    <t>5. Unternehmsspezifische Fragen</t>
  </si>
  <si>
    <t>Setzen Sie Busse für Events ein (Diskobus, Partybus, Festivals, etc.)?</t>
  </si>
  <si>
    <t>Führen Sie Reisen zu Sportveranstaltungen durch (Fanbus)?</t>
  </si>
  <si>
    <t>Setzen Sie Busse für exotische Veranstaltungen ein (Safari, etc.)?</t>
  </si>
  <si>
    <t xml:space="preserve">Sind Glasschäden derzeitig mitversichert?                                                 </t>
  </si>
  <si>
    <t xml:space="preserve">Gibt es für Glasschäden derzeitig eine abweichende SB?                     </t>
  </si>
  <si>
    <t>wenn ja, in welchem?</t>
  </si>
  <si>
    <t>wenn ja, welcher Anbieter?</t>
  </si>
  <si>
    <t>Anzahl der Fz.</t>
  </si>
  <si>
    <t>wenn ja, europäisch oder auch außereuropäisch?</t>
  </si>
  <si>
    <t>wenn ja, welche Art der Veranstaltung?</t>
  </si>
  <si>
    <t>6. Fragen zu Glasschäden</t>
  </si>
  <si>
    <t xml:space="preserve">Wie viele Glasschäden an Frontscheiben haben Sie durchschnittlich pro Jahr? (ggf. bitte schätzen) </t>
  </si>
  <si>
    <t>Anzahl:</t>
  </si>
  <si>
    <t>wenn nein, seit wie vielen Jahren ausgeschlossen?</t>
  </si>
  <si>
    <t>wenn ja, von SB</t>
  </si>
  <si>
    <t>zu SB</t>
  </si>
  <si>
    <t>wenn ja, welche?</t>
  </si>
  <si>
    <t>wenn ja, welchen?</t>
  </si>
  <si>
    <t>7. Fragen zu Standzeiten</t>
  </si>
  <si>
    <t>Haben Ihre Busse Standzeiten in den Wintermonaten?</t>
  </si>
  <si>
    <t>Melden Sie die Busse in dieser Zeit ab?</t>
  </si>
  <si>
    <r>
      <t>Gewährt Ihr Versicherer eine Gutschrift für Standzeiten auch ohne amtl. Abmeldung?</t>
    </r>
    <r>
      <rPr>
        <sz val="9"/>
        <color theme="1"/>
        <rFont val="Arial"/>
        <family val="2"/>
      </rPr>
      <t xml:space="preserve"> </t>
    </r>
  </si>
  <si>
    <t xml:space="preserve">wenn ja, es stehen ca. </t>
  </si>
  <si>
    <t xml:space="preserve">Busse, für insgesamt ca. </t>
  </si>
  <si>
    <t>x Tage</t>
  </si>
  <si>
    <t>Überwiegend finanzierte/ geleaste Fahrzeuge?</t>
  </si>
  <si>
    <t>Erhalten die Fahrer eine Bonifikation ?</t>
  </si>
  <si>
    <t>Finden Fahrerschulungen statt ?</t>
  </si>
  <si>
    <t>Reisegepäckversicherung gewünscht?</t>
  </si>
  <si>
    <t>Reise-Unfallversicherung gewünscht?</t>
  </si>
  <si>
    <r>
      <t>bisheriger Deckungsumfang</t>
    </r>
    <r>
      <rPr>
        <b/>
        <sz val="14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 xml:space="preserve"> Deckungs- und SB Änderungen sind in Zeile 60 einzutragen</t>
    </r>
  </si>
  <si>
    <r>
      <t>bisheriger Deckungsumfang</t>
    </r>
    <r>
      <rPr>
        <b/>
        <sz val="14"/>
        <color theme="1"/>
        <rFont val="Arial"/>
        <family val="2"/>
      </rPr>
      <t xml:space="preserve">  </t>
    </r>
    <r>
      <rPr>
        <i/>
        <sz val="11"/>
        <color theme="1"/>
        <rFont val="Arial"/>
        <family val="2"/>
      </rPr>
      <t>Deckungs- und SB Änderungen sind in Zeile 60 einzutragen</t>
    </r>
  </si>
  <si>
    <t>9. Prämienvorstellung und Rahmenvertragsgestaltung</t>
  </si>
  <si>
    <r>
      <t>10. weitere Vermerke</t>
    </r>
    <r>
      <rPr>
        <sz val="9"/>
        <color theme="1"/>
        <rFont val="Arial"/>
        <family val="2"/>
      </rPr>
      <t xml:space="preserve"> (Lassen Sie uns teilhaben an den Besonderheiten des Interessenten)</t>
    </r>
  </si>
  <si>
    <t>Anh. Autotransporter</t>
  </si>
  <si>
    <t>6. Prämienvorstellung und Rahmenvertragsgestaltung</t>
  </si>
  <si>
    <r>
      <t>7. weitere Vermerke</t>
    </r>
    <r>
      <rPr>
        <sz val="9"/>
        <color theme="1"/>
        <rFont val="Arial"/>
        <family val="2"/>
      </rPr>
      <t xml:space="preserve"> (Lassen Sie uns teilhaben an den Besonderheiten des Interessenten)</t>
    </r>
  </si>
  <si>
    <t>PKW mit einem Neuwert über 200.000 EUR bitte gesondert unter Punkt 7 weitere Vermerke aufführen.</t>
  </si>
  <si>
    <t>weitere Mit-VN bitte auf dem 4. Registerblatt erfassen!</t>
  </si>
  <si>
    <r>
      <t>-</t>
    </r>
    <r>
      <rPr>
        <sz val="7"/>
        <color rgb="FF000000"/>
        <rFont val="Times New Roman"/>
        <family val="1"/>
      </rPr>
      <t xml:space="preserve">     </t>
    </r>
    <r>
      <rPr>
        <sz val="10"/>
        <color rgb="FF000000"/>
        <rFont val="Arial"/>
        <family val="2"/>
      </rPr>
      <t>Neuwertgrenze der Elektro und Wasserstoff Busse auf 800000 angehoben</t>
    </r>
  </si>
  <si>
    <r>
      <t>-</t>
    </r>
    <r>
      <rPr>
        <sz val="7"/>
        <color rgb="FF000000"/>
        <rFont val="Times New Roman"/>
        <family val="1"/>
      </rPr>
      <t xml:space="preserve">     </t>
    </r>
    <r>
      <rPr>
        <sz val="10"/>
        <color rgb="FF000000"/>
        <rFont val="Arial"/>
        <family val="2"/>
      </rPr>
      <t>Einführung der neuen Deckungen VK750 - mit 150; 300; 500; 750 SB und passende KEX (607) und Kasko-Spezial (607X) zu der 750SB Variante</t>
    </r>
  </si>
  <si>
    <r>
      <t>-</t>
    </r>
    <r>
      <rPr>
        <sz val="7"/>
        <color rgb="FF000000"/>
        <rFont val="Times New Roman"/>
        <family val="1"/>
      </rPr>
      <t xml:space="preserve">     </t>
    </r>
    <r>
      <rPr>
        <sz val="10"/>
        <color rgb="FF000000"/>
        <rFont val="Arial"/>
        <family val="2"/>
      </rPr>
      <t>Einführung des Produkts BleibMobil: TK Erweiterung für PKW 0112 und Fahreralter bis 30 Jahre</t>
    </r>
  </si>
  <si>
    <t>15.06.2024 HR2:</t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</si>
  <si>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Der Schutzbrief wird beim Einlesen nur noch vorbelegt, falls es in der Tabelle mit einer Variante des Produkts festgelegt ist</t>
    </r>
    <r>
      <rPr>
        <sz val="8"/>
        <color theme="1"/>
        <rFont val="Arial"/>
        <family val="2"/>
      </rPr>
      <t> </t>
    </r>
    <r>
      <rPr>
        <sz val="10"/>
        <color theme="1"/>
        <rFont val="Arial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</si>
  <si>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Der Saison Zeitraum kann nun beim Import berücksichtigt werden. Beispiel: 10/3 = Beginn Oktober - Ende März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</si>
  <si>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Das Feld amtl. Kennzeichen wurde variabler gestaltet, sodass ein Import trotz kleiner Fehler ermöglicht wird</t>
    </r>
    <r>
      <rPr>
        <u/>
        <sz val="10"/>
        <color rgb="FF008080"/>
        <rFont val="Arial"/>
        <family val="2"/>
      </rPr>
      <t xml:space="preserve">. </t>
    </r>
    <r>
      <rPr>
        <sz val="10"/>
        <color theme="1"/>
        <rFont val="Arial"/>
        <family val="2"/>
      </rPr>
      <t xml:space="preserve"> Folglich wird das betroffene Feld in der Fahrzeugdatenmaske handlungsmarkiert</t>
    </r>
    <r>
      <rPr>
        <u/>
        <sz val="10"/>
        <color rgb="FF008080"/>
        <rFont val="Arial"/>
        <family val="2"/>
      </rPr>
      <t>.</t>
    </r>
  </si>
  <si>
    <t xml:space="preserve">Kleinere Änderungen: </t>
  </si>
  <si>
    <t>16.03.2024 HR1:</t>
  </si>
  <si>
    <r>
      <t>1.4</t>
    </r>
    <r>
      <rPr>
        <b/>
        <sz val="7"/>
        <color theme="1"/>
        <rFont val="Times New Roman"/>
        <family val="1"/>
      </rPr>
      <t xml:space="preserve">             </t>
    </r>
    <r>
      <rPr>
        <b/>
        <sz val="14"/>
        <color theme="1"/>
        <rFont val="Arial"/>
        <family val="2"/>
      </rPr>
      <t>Änderungshistorie</t>
    </r>
  </si>
  <si>
    <t>Zul. Gesamtgewicht</t>
  </si>
  <si>
    <t>Gesamtneuwert€</t>
  </si>
  <si>
    <t>Antriebsart</t>
  </si>
  <si>
    <t>351 LKW &gt; 3.5t</t>
  </si>
  <si>
    <t>251 Lieferwagen</t>
  </si>
  <si>
    <t>Zulassung auf den VN</t>
  </si>
  <si>
    <t>112 PKW</t>
  </si>
  <si>
    <t>Beispiele:</t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</si>
  <si>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Für den Fall, dass lediglich die amtlichen Kennzeichen gefüllt werden, müssen nachträgliche Korrekturen in RUV Connect durchgeführt werden. Erst dann kann die Berechnung einer Prämie erfolgen.</t>
    </r>
  </si>
  <si>
    <r>
      <t xml:space="preserve">Es ist zwar möglich, </t>
    </r>
    <r>
      <rPr>
        <b/>
        <sz val="10"/>
        <color theme="1"/>
        <rFont val="Arial"/>
        <family val="2"/>
      </rPr>
      <t>die Tabelle auch ohne die unten aufgeführten Felder durchzuführen</t>
    </r>
    <r>
      <rPr>
        <sz val="10"/>
        <color theme="1"/>
        <rFont val="Arial"/>
        <family val="2"/>
      </rPr>
      <t>. In diesen Fällen müssen Sie möglicherweise Korrekturen in RUV Connect vornehmen, damit die Berechnung der Prämie erfolgen kann.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</si>
  <si>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Wichtig: Alle hier aufgeführten Felder</t>
    </r>
    <r>
      <rPr>
        <strike/>
        <sz val="10"/>
        <color rgb="FFFF0000"/>
        <rFont val="Arial"/>
        <family val="2"/>
      </rPr>
      <t>,</t>
    </r>
    <r>
      <rPr>
        <sz val="10"/>
        <color theme="1"/>
        <rFont val="Arial"/>
        <family val="2"/>
      </rPr>
      <t xml:space="preserve"> sind für einen reibungslosen Import erforderlich. Sind diese Felder für die jeweilige WKZ befüllt, erfolgt der Import in die Fahrzeugdaten, ohne dass im Nachhinein noch Korrekturen vorgenommen werden müssen.</t>
    </r>
  </si>
  <si>
    <r>
      <t>1.3</t>
    </r>
    <r>
      <rPr>
        <b/>
        <sz val="7"/>
        <color theme="1"/>
        <rFont val="Times New Roman"/>
        <family val="1"/>
      </rPr>
      <t xml:space="preserve">             </t>
    </r>
    <r>
      <rPr>
        <b/>
        <sz val="14"/>
        <color theme="1"/>
        <rFont val="Arial"/>
        <family val="2"/>
      </rPr>
      <t>Benötigte Felder für einen erfolgreichen Import in die Fahrzeugdatenmaske: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</si>
  <si>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Zusatzfahrer 3: Vollständiger Name des Zusatzfahrers. Nur notwendig, wenn Anzahl der Zusatzfahrer &gt; 0.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</si>
  <si>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Zusatzfahrer 2: Vollständiger Name des Zusatzfahrers. Nur notwendig, wenn Anzahl der Zusatzfahrer &gt; 0.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</si>
  <si>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Zusatzfahrer 1: Vollständiger Name des Zusatzfahrers. Nur notwendig, wenn Anzahl der Zusatzfahrer &gt; 0.</t>
    </r>
  </si>
  <si>
    <t>Tarifierungsmerkmale:</t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</si>
  <si>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Saison von/bis: Monat/Monat (z.B. 10/3) von Oktober bis März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</si>
  <si>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Jahreskilometerlaufleistung (KM)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</si>
  <si>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Zulassung auf VN: Das Datum der Zulassung auf den Versicherungsnehmer (Format: dd.mm.yyyy).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</si>
  <si>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Erstzulassung: Das Datum der Erstzulassung (Format: dd.mm.yyyy).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</si>
  <si>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Fahrzeugident-Nummer: Die Fahrzeugidentifikationsnummer (FIN), zu finden in der Zulassungsbescheinigung Teil 1 bzw. im Fahrzeugschein.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</si>
  <si>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Hubkraft (t)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</si>
  <si>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Gesamtplätze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</si>
  <si>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Hubraum (ccm)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</si>
  <si>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Gesamtneuwert €: Der Gesamtneuwert des Fahrzeugs.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</si>
  <si>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zul. Gesamtgewicht (t)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</si>
  <si>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PLZ Halter: Die Postleitzahl des Fahrzeughalters.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</si>
  <si>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TSN: 3-stellig alphanumerisch, ebenfalls im Fahrzeugschein zu finden.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</si>
  <si>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HSN: Die 4-stellige Herstellernummer (HSN), zu finden in der Zulassungsbescheinigung Teil 1 bzw. im Fahrzeugschein.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</si>
  <si>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Stärke (kW)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</si>
  <si>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amtl. Kennzeichen: &lt;AKZ1-AKZ2 AKZ3&gt; z.B. WI-AZ 123 (Das amtliche Kennzeichen des Fahrzeugs für die Identifizierung.)</t>
    </r>
  </si>
  <si>
    <t>Fahrzeugdaten:</t>
  </si>
  <si>
    <r>
      <t>Sonstige Informationen</t>
    </r>
    <r>
      <rPr>
        <sz val="10"/>
        <color theme="1"/>
        <rFont val="Arial"/>
        <family val="2"/>
      </rPr>
      <t xml:space="preserve"> </t>
    </r>
  </si>
  <si>
    <r>
      <t>1.2.2</t>
    </r>
    <r>
      <rPr>
        <b/>
        <sz val="7"/>
        <color theme="1"/>
        <rFont val="Times New Roman"/>
        <family val="1"/>
      </rPr>
      <t xml:space="preserve">          </t>
    </r>
    <r>
      <rPr>
        <b/>
        <sz val="12"/>
        <color theme="1"/>
        <rFont val="Arial"/>
        <family val="2"/>
      </rPr>
      <t>Ohne vorgegebenes Format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</si>
  <si>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Zusatzfahrer (Anzahl)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</si>
  <si>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Werkstattservice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</si>
  <si>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Rabattschutz VK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</si>
  <si>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Rabattschutz KH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</si>
  <si>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FSV/IU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</si>
  <si>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Schutzbrief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</si>
  <si>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KEX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</si>
  <si>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GAP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</si>
  <si>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Produkt Kasko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</si>
  <si>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Eigenkollisionsschäden (EKS)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</si>
  <si>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Güterfolgeschäden (GFS)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</si>
  <si>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Produkt KH (Kraftfahrt Haftplicht)</t>
    </r>
  </si>
  <si>
    <t>Deckungsumfang:</t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</si>
  <si>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Aufbauart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</si>
  <si>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Antriebsart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</si>
  <si>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ABS</t>
    </r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</si>
  <si>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WKZ</t>
    </r>
  </si>
  <si>
    <r>
      <t>1.2.1</t>
    </r>
    <r>
      <rPr>
        <b/>
        <sz val="7"/>
        <color theme="1"/>
        <rFont val="Times New Roman"/>
        <family val="1"/>
      </rPr>
      <t xml:space="preserve">          </t>
    </r>
    <r>
      <rPr>
        <b/>
        <sz val="12"/>
        <color theme="1"/>
        <rFont val="Arial"/>
        <family val="2"/>
      </rPr>
      <t>Vorgegebenes Format</t>
    </r>
  </si>
  <si>
    <t>Alle Freitextfelder werden in 1.2.2 Ohne vorgegebenes Format aufgelistet und erläutert.</t>
  </si>
  <si>
    <t>HINWEIS: Dem vorgegebenen Format ist zwingend zu folgen. Wie Sie alle Möglichkeiten je Feld einsehen können, ist in 1.1 Generelle Informationen erläutert.</t>
  </si>
  <si>
    <t>Hier unterscheiden wir zwischen Feldern mit vorgegebenem Format und Freitextfeldern.</t>
  </si>
  <si>
    <r>
      <t>1.2</t>
    </r>
    <r>
      <rPr>
        <b/>
        <sz val="7"/>
        <color theme="1"/>
        <rFont val="Times New Roman"/>
        <family val="1"/>
      </rPr>
      <t xml:space="preserve">             </t>
    </r>
    <r>
      <rPr>
        <b/>
        <sz val="14"/>
        <color theme="1"/>
        <rFont val="Arial"/>
        <family val="2"/>
      </rPr>
      <t>Erklärung unterschiedlicher Feldformen</t>
    </r>
  </si>
  <si>
    <t>Damit ein reibungsloser Import in R+V Connect gewährleistet werden kann, wird eine Bearbeitung innerhalb der Reiter nicht zugelassen.</t>
  </si>
  <si>
    <r>
      <t xml:space="preserve">Diese Mappen können </t>
    </r>
    <r>
      <rPr>
        <b/>
        <sz val="10"/>
        <color theme="1"/>
        <rFont val="Arial"/>
        <family val="2"/>
      </rPr>
      <t xml:space="preserve">nicht bearbeitet </t>
    </r>
    <r>
      <rPr>
        <sz val="10"/>
        <color theme="1"/>
        <rFont val="Arial"/>
        <family val="2"/>
      </rPr>
      <t xml:space="preserve">werden, um einen </t>
    </r>
    <r>
      <rPr>
        <b/>
        <sz val="10"/>
        <color theme="1"/>
        <rFont val="Arial"/>
        <family val="2"/>
      </rPr>
      <t xml:space="preserve">reibungslosen Import in RuV Connect zu gewährleisten. </t>
    </r>
  </si>
  <si>
    <t>In den rot markierten Reitern können Sie die möglichen Ausprägungen der Fahrzeuge, Produkte und Merkmale einsehen.</t>
  </si>
  <si>
    <t>Feldbeispiel mit vorgegebenem Format</t>
  </si>
  <si>
    <t>Wenn Sie das Produkt nicht benötigen, lassen Sie das Feld bitte leer.</t>
  </si>
  <si>
    <t>Bei den Feldern mit vorgegebenen Formaten (Kapitel 1.2.1) finden Sie eine Auflistung der Varianten nach Klick auf den Pfeil. siehe beigefügter Screenshot.</t>
  </si>
  <si>
    <r>
      <t>-</t>
    </r>
    <r>
      <rPr>
        <sz val="7"/>
        <color theme="1"/>
        <rFont val="Times New Roman"/>
        <family val="1"/>
      </rPr>
      <t xml:space="preserve">      </t>
    </r>
    <r>
      <rPr>
        <sz val="10"/>
        <color theme="1"/>
        <rFont val="Arial"/>
        <family val="2"/>
      </rPr>
      <t>Bitte verwenden Sie ausschließlich die vorgegebene Format</t>
    </r>
    <r>
      <rPr>
        <sz val="8"/>
        <color theme="1"/>
        <rFont val="Arial"/>
        <family val="2"/>
      </rPr>
      <t> </t>
    </r>
    <r>
      <rPr>
        <sz val="10"/>
        <color theme="1"/>
        <rFont val="Arial"/>
        <family val="2"/>
      </rPr>
      <t xml:space="preserve"> für die in Kapitel 1.2.1 aufgeführten Felder. </t>
    </r>
    <r>
      <rPr>
        <u/>
        <sz val="10"/>
        <color theme="1"/>
        <rFont val="Arial"/>
        <family val="2"/>
      </rPr>
      <t>Abweichungen zu den vorgegebenen Formaten können beim Einlesen der Daten in RUV Connect zu Fehlern führen.</t>
    </r>
  </si>
  <si>
    <r>
      <t>WICHTIG:</t>
    </r>
    <r>
      <rPr>
        <sz val="10"/>
        <color theme="1"/>
        <rFont val="Arial"/>
        <family val="2"/>
      </rPr>
      <t xml:space="preserve"> </t>
    </r>
  </si>
  <si>
    <r>
      <t>1.1</t>
    </r>
    <r>
      <rPr>
        <b/>
        <sz val="7"/>
        <color theme="1"/>
        <rFont val="Times New Roman"/>
        <family val="1"/>
      </rPr>
      <t xml:space="preserve">             </t>
    </r>
    <r>
      <rPr>
        <b/>
        <sz val="14"/>
        <color theme="1"/>
        <rFont val="Arial"/>
        <family val="2"/>
      </rPr>
      <t>Generelle Informationen:</t>
    </r>
  </si>
  <si>
    <t>Anleitung zur Verwendung der Excel-Tabelle V.1.0</t>
  </si>
  <si>
    <t>Verkaufswagen mit Koch-oder  Brateinrichtung/Feuerstelle</t>
  </si>
  <si>
    <t>0164000</t>
  </si>
  <si>
    <t>Verkaufswagen ohne Koch-oder  Brateinrichtung/Feuerstelle</t>
  </si>
  <si>
    <t>0163000</t>
  </si>
  <si>
    <t>Sonstiger landwirtschaftlicher Sonderanhänger</t>
  </si>
  <si>
    <t>Anhänger/Auflieger Vieh- und Tiertransporter</t>
  </si>
  <si>
    <t>0212000</t>
  </si>
  <si>
    <t>0202200</t>
  </si>
  <si>
    <t>Straßenreinigungs- und -sprengwagen, Müll- u. Fäkalienabfuhrwagen, Schneepf.</t>
  </si>
  <si>
    <t>Fahrb. Küche,Feuerwehrmannschafts- u. Gerätewagen, Polizei-, DRK-, ASB- Man.</t>
  </si>
  <si>
    <t>Schaufellader Land-/Forstwirtschaft</t>
  </si>
  <si>
    <t>0145200</t>
  </si>
  <si>
    <t>Schaufellader</t>
  </si>
  <si>
    <t>0145100</t>
  </si>
  <si>
    <t>Räumfahrzeug</t>
  </si>
  <si>
    <t>0140100</t>
  </si>
  <si>
    <t>Rad- und Teleskoplader Land-/Forstwirtschaft</t>
  </si>
  <si>
    <t>0139200</t>
  </si>
  <si>
    <t>Rad- und Teleskoplader</t>
  </si>
  <si>
    <t>0139100</t>
  </si>
  <si>
    <t>Bohreinrichtung (ständig als Bohrfahrzeug eingesetzt)</t>
  </si>
  <si>
    <t>Bergungsfahrzeug</t>
  </si>
  <si>
    <t>0100100</t>
  </si>
  <si>
    <t>Baggerlader nichtöffentliches Gelände</t>
  </si>
  <si>
    <t>0098300</t>
  </si>
  <si>
    <t>Baggerlader Land-/Forstwirtschaft</t>
  </si>
  <si>
    <t>0098200</t>
  </si>
  <si>
    <t>Baggerlader</t>
  </si>
  <si>
    <t>0098100</t>
  </si>
  <si>
    <t>Autobagger</t>
  </si>
  <si>
    <t>0095100</t>
  </si>
  <si>
    <t>Bus im Gelegenheitsverkehr; Wasserstoff</t>
  </si>
  <si>
    <t>0067005</t>
  </si>
  <si>
    <t>Bus im Gelegenheitsverkehr; Elektro</t>
  </si>
  <si>
    <t>0067004</t>
  </si>
  <si>
    <t>Bus im Gelegenheitsverkehr; Verbrenner/Hybride/Sonstige</t>
  </si>
  <si>
    <t>Bus im Linienverkehr; Wasserstoff</t>
  </si>
  <si>
    <t>0065005</t>
  </si>
  <si>
    <t>Bus im Linienverkehr; Elektro</t>
  </si>
  <si>
    <t>0065004</t>
  </si>
  <si>
    <t>Bus im Linienverkehr; Verbrenner/Hybride/Sonstige</t>
  </si>
  <si>
    <t>Sonstiger Omnibus; Wasserstoff</t>
  </si>
  <si>
    <t>0059005</t>
  </si>
  <si>
    <t>Sonstiger Omnibus; Elektro</t>
  </si>
  <si>
    <t>0059004</t>
  </si>
  <si>
    <t>Sonstiger Omnibus; Verbrenner/Hybride/Sonstige</t>
  </si>
  <si>
    <t>Auflieger gewerbl. Güterverkehr, Transp. gef. Stoffe (nicht §35a GGVSEB)</t>
  </si>
  <si>
    <t>Auflieger gewerblicher Güterverkehr, Transport gef. Stoffe nach §35a GGVSEB</t>
  </si>
  <si>
    <t>Auflieger gewerblicher Güterverkehr, Heizöl- u. Treibstoffbeförderung</t>
  </si>
  <si>
    <t>Anhänger/Auflieger gewerbl. Güterverkehr, Transp gef Stoffe nicht §35 GGVSEB</t>
  </si>
  <si>
    <t>Anhänger/Auflieger gewerbl. Güterverkehr, Transp. gef Stoffe nach §35 GGVSEB</t>
  </si>
  <si>
    <t>Anhänger/Auflieger gewerbl. Güterverkehr, Heizöl/Treibstoffbeförderung</t>
  </si>
  <si>
    <t>Auflieger Werkverkehr, Transport gefährlicher Stoffe (nicht §35 GGVSEB)</t>
  </si>
  <si>
    <t>Auflieger Werkverkehr, Transport gefährlicher Stoffe nach §35a GGVSEB</t>
  </si>
  <si>
    <t>Auflieger Werkverkehr, Heizöl- u. Treibstoffbeförderung</t>
  </si>
  <si>
    <t>Anhänger Werkverkehr, Transport gefährlicher Stoffe (nicht §35a GGVSEB)</t>
  </si>
  <si>
    <t>Anhänger Werkverkehr, Transport gefährlicher Stoffe nach §35a GGVSEB</t>
  </si>
  <si>
    <t>Anhänger Werkverkehr, Heizöl- u. Treibstoffbeförderung</t>
  </si>
  <si>
    <t>Anh. Verkaufswagen mit Koch-oder  Brateinrichtung/Feuerstelle</t>
  </si>
  <si>
    <t>0188100</t>
  </si>
  <si>
    <t>Anh. Verkaufswagen ohne Koch-oder  Brateinrichtung/Feuerstelle</t>
  </si>
  <si>
    <t>0188200</t>
  </si>
  <si>
    <t xml:space="preserve"> Auflieger zur Fahrzeugbeförderung</t>
  </si>
  <si>
    <t>0189400</t>
  </si>
  <si>
    <t>Anhänger zur Fahrzeugbeförderung</t>
  </si>
  <si>
    <t>0189300</t>
  </si>
  <si>
    <t>Anhänger/Auflieger in Sonderausführung gewerblicher Verkehr</t>
  </si>
  <si>
    <t>Anhänger/Auflieger Pferdetransport</t>
  </si>
  <si>
    <t>landwirtschaftliche Zugmaschine mit Genehmigungspflicht GüKG</t>
  </si>
  <si>
    <t>landwirtschaftliche Zugmaschine ohne GüKG</t>
  </si>
  <si>
    <t>Zugmaschine Güterv., Transp. gefäh. Stoffe nicht §35a GGVSEB</t>
  </si>
  <si>
    <t>Zugmaschine im gewerbl. Güterverkehr, Transp. gef Stoffe nach §35a GGVSEB</t>
  </si>
  <si>
    <t>Zugmaschine im gewerblichen Güterverkehr, Heizöl- u. Treibstoffbeförderung</t>
  </si>
  <si>
    <t>Zugmaschine im gewerblichen Güterverkehr</t>
  </si>
  <si>
    <t>Zugmaschine Werkv., Transp. gefäh. Stoffe nicht §35a GGVSEB</t>
  </si>
  <si>
    <t>Zugmaschine im Werkverkehr, Transport gef. Stoffe nach §35a GGVSEB</t>
  </si>
  <si>
    <t>Zugmaschine im Werkverkehr, Heizöl- u. Treibstoffbeförderung</t>
  </si>
  <si>
    <t>Zugmaschine im Werkverkehr</t>
  </si>
  <si>
    <t>LKW über 3,5 t zul. GG, gewerbl. Güterverk.,Transport (nicht §35a GGVSEB)</t>
  </si>
  <si>
    <t>LKW über 3,5 t zul. GG, gew. Güterv., Transp. gefäh. Stoffe gem. §35a GGVSEB</t>
  </si>
  <si>
    <t>LKW über 3,5 t zul. Gesamtgewicht, gewerbl. Güterverk., Heizöl- u. Treibst.</t>
  </si>
  <si>
    <t>LKW über 3,5 t zul. GG, Werkverk., Transport (nicht §35a GGVSEB)</t>
  </si>
  <si>
    <t>LKW über 3,5 t zul. GG, Werkverk., Transp. gefährl. Stoffe gem. §35a GGVSEB</t>
  </si>
  <si>
    <t>LKW über 3,5 t zul. Gesamtgewicht, Werkverkehr, Heizöl- u. Treibstoffbef.</t>
  </si>
  <si>
    <t>LKW über 3,5 t zul. Gesamtgewicht, Werkverkehr</t>
  </si>
  <si>
    <t>LKW bis 3,5 t zul. GG, gew. Güterverk., Transport (nicht §35a GGVSEB)</t>
  </si>
  <si>
    <t>0015009</t>
  </si>
  <si>
    <t>LKW bis 3,5 t zul. GG, gew. Güterv., Transp. gefäh. Stoffe gem. §35a GGVSEB</t>
  </si>
  <si>
    <t>LKW bis 3,5 t zul. Gesamtgewicht, gewerbl. Güterverkehr, Heizöl- u. Treibst.</t>
  </si>
  <si>
    <t>LKW bis 3,5 t zul. Gesamtgewicht, gewerblicher Güterverkehr</t>
  </si>
  <si>
    <t>LKW bis 3,5 t zul. Gesamtgew., Werkverk., Transport (nicht §35a GGVSEB)</t>
  </si>
  <si>
    <t>0015008</t>
  </si>
  <si>
    <t>LKW bis 3,5 t zul. GG, Werkverk., Transp. gefährl. Stoffe gem.  §35a GGVSEB</t>
  </si>
  <si>
    <t>LKW bis 3,5 t zul. Gesamtgewicht, Werkverkehr, Heizöl- u. Treibstoffbef.</t>
  </si>
  <si>
    <t>LKW bis 3,5 t zul. Gesamtgewicht, Werkverkehr/Privatverkehr</t>
  </si>
  <si>
    <t>Listentext</t>
  </si>
  <si>
    <t>Wasserstoff</t>
  </si>
  <si>
    <t>Elektro</t>
  </si>
  <si>
    <t>Verbrenner/Hybride/Sonstige</t>
  </si>
  <si>
    <t>Beschreibung</t>
  </si>
  <si>
    <t>Motorschadenzusatz inkl. 1000 EUR SB</t>
  </si>
  <si>
    <t>610R</t>
  </si>
  <si>
    <t>Motorschadenzusatz inkl. 500 EUR SB</t>
  </si>
  <si>
    <t>605R</t>
  </si>
  <si>
    <t>innere Betriebsschäden inkl. 10000 EUR SB</t>
  </si>
  <si>
    <t>698Y</t>
  </si>
  <si>
    <t>innere Betriebsschäden inkl. 7500 EUR SB</t>
  </si>
  <si>
    <t>675Y</t>
  </si>
  <si>
    <t>innere Betriebsschäden inkl. 5000 EUR SB</t>
  </si>
  <si>
    <t>650Y</t>
  </si>
  <si>
    <t>innere Betriebsschäden inkl. 2500 EUR SB</t>
  </si>
  <si>
    <t>625Y</t>
  </si>
  <si>
    <t>innere Betriebsschäden inkl. 1000 EUR SB</t>
  </si>
  <si>
    <t>610Y</t>
  </si>
  <si>
    <t>innere Betriebsschäden inkl. 500 EUR SB</t>
  </si>
  <si>
    <t>605Y</t>
  </si>
  <si>
    <t>innere Betriebsschäden inkl. 300 EUR SB</t>
  </si>
  <si>
    <t>603Y</t>
  </si>
  <si>
    <t>innere Betriebsschäden inkl. 150 EUR SB</t>
  </si>
  <si>
    <t>601Y</t>
  </si>
  <si>
    <t>innere Betriebsschäden ohne SB</t>
  </si>
  <si>
    <t>600Y</t>
  </si>
  <si>
    <t>PRD_ID</t>
  </si>
  <si>
    <t>TK mit vereinbarter SB</t>
  </si>
  <si>
    <t>TK mit 2500 EUR SB</t>
  </si>
  <si>
    <t>TK mit 1000 EUR SB</t>
  </si>
  <si>
    <t>TK mit 500 EUR SB</t>
  </si>
  <si>
    <t>TK mit 300 EUR SB</t>
  </si>
  <si>
    <t>TK mit 150 EUR SB</t>
  </si>
  <si>
    <t>TK ohne SB</t>
  </si>
  <si>
    <t>VK mit vereinbarter SB</t>
  </si>
  <si>
    <t>VK 10000 EUR SB inkl. TK 10000 EUR SB</t>
  </si>
  <si>
    <t>VK 10000 EUR SB inkl. TK 7500 EUR SB</t>
  </si>
  <si>
    <t>VK 10000 EUR SB inkl. TK 5000 EUR SB</t>
  </si>
  <si>
    <t>VK 7500 EUR SB inkl. TK 5000 EUR SB</t>
  </si>
  <si>
    <t>VK 10000 EUR SB inkl. TK 2500 EUR SB</t>
  </si>
  <si>
    <t>VK 7500 EUR SB inkl. TK 2500 EUR SB</t>
  </si>
  <si>
    <t>VK 10000 EUR SB inkl. TK 1000 EUR SB</t>
  </si>
  <si>
    <t>VK 7500 EUR SB inkl. TK 1000 EUR SB</t>
  </si>
  <si>
    <t>VK 2500 EUR SB inkl. TK 1000 EUR SB</t>
  </si>
  <si>
    <t>VK 10000 EUR SB inkl. TK 500 EUR SB</t>
  </si>
  <si>
    <t>VK 5000 EUR SB inkl. TK 2500 EUR SB</t>
  </si>
  <si>
    <t>VK 5000 EUR SB inkl. TK 1000 EUR SB</t>
  </si>
  <si>
    <t>VK 1000 EUR SB inkl. TK 300 EUR SB</t>
  </si>
  <si>
    <t>VK 500 EUR SB inkl. TK 300 EUR SB</t>
  </si>
  <si>
    <t>VK 750 EUR SB mit TK 300 EUR SB</t>
  </si>
  <si>
    <t>VK 7500 EUR SB inkl. TK 7500 EUR SB</t>
  </si>
  <si>
    <t>VK 5000 EUR SB inkl. TK 5000 EUR SB</t>
  </si>
  <si>
    <t>VK 2500 EUR SB inkl. TK 2500 EUR SB</t>
  </si>
  <si>
    <t>VK 1000 EUR SB inkl. TK 1000 EUR SB</t>
  </si>
  <si>
    <t>VK 500 EUR SB inkl. TK 500 EUR SB</t>
  </si>
  <si>
    <t>VK 750 EUR SB mit TK 750 EUR SB</t>
  </si>
  <si>
    <t>VK 300 EUR SB inkl. TK 300 EUR SB</t>
  </si>
  <si>
    <t>VK ohne SB inkl. TK ohne SB</t>
  </si>
  <si>
    <t>VK 10000 EUR SB inkl. TK  150 EUR SB</t>
  </si>
  <si>
    <t>VK 7500 EUR SB inkl. TK  150 EUR SB</t>
  </si>
  <si>
    <t>VK 5000 EUR SB inkl. TK 150 EUR SB</t>
  </si>
  <si>
    <t>VK 2500 EUR SB inkl. TK 150 EUR SB</t>
  </si>
  <si>
    <t>VK 1000 EUR SB inkl. TK  150 EUR SB</t>
  </si>
  <si>
    <t>VK 750 EUR SB mit TK 150 EUR SB</t>
  </si>
  <si>
    <t>VK 500 EUR SB inkl. TK 150 EUR SB</t>
  </si>
  <si>
    <t>VK 300 EUR SB inkl. TK  150 EUR SB</t>
  </si>
  <si>
    <t>VK 150 EUR SB inkl. TK 150 EUR SB</t>
  </si>
  <si>
    <t>VK 10000 EUR SB inkl. TK ohne SB</t>
  </si>
  <si>
    <t>VK 7500 EUR SB inkl. TK ohne SB</t>
  </si>
  <si>
    <t>VK 5000 EUR SB inkl. TK ohne SB</t>
  </si>
  <si>
    <t>VK 2500 EUR SB inkl. TK ohne SB</t>
  </si>
  <si>
    <t>VK 1000 EUR SB inkl. TK ohne SB</t>
  </si>
  <si>
    <t xml:space="preserve">VK 500 EUR SB inkl. TK ohne SB </t>
  </si>
  <si>
    <t>VK 300 EUR SB inkl. TK ohne SB</t>
  </si>
  <si>
    <t>VK 150 EUR SB inkl. TK ohne SB</t>
  </si>
  <si>
    <t>VK 7500 EUR SB inkl. TK 500 EUR SB</t>
  </si>
  <si>
    <t>VK 5000 EUR SB inkl. TK 500 EUR SB</t>
  </si>
  <si>
    <t>VK 2500 EUR SB inkl. TK 500 EUR SB</t>
  </si>
  <si>
    <t>VK 1000 EUR SB inkl. TK 500 EUR SB</t>
  </si>
  <si>
    <t>VK 300 EUR SB inkl. TK 500 EUR SB</t>
  </si>
  <si>
    <t>VK 150 EUR SB inkl. TK 500 EUR SB</t>
  </si>
  <si>
    <t>KH Gesetzliche Deckungssummen</t>
  </si>
  <si>
    <t>KH Pauschal Deckung 100 Mio.</t>
  </si>
  <si>
    <t>112C</t>
  </si>
  <si>
    <t>Kasko-Spezial vereinbart</t>
  </si>
  <si>
    <t>699SP</t>
  </si>
  <si>
    <t>Kasko-Spezial-Vers. inkl. 2.500 EUR S</t>
  </si>
  <si>
    <t>625SP</t>
  </si>
  <si>
    <t>Kasko-Spezial-Vers. inkl. 1.000 EUR S</t>
  </si>
  <si>
    <t>610SP</t>
  </si>
  <si>
    <t>Kasko-Spezial-Vers. inkl. 750 EUR SB</t>
  </si>
  <si>
    <t>607SP</t>
  </si>
  <si>
    <t>Kasko-Spezial-Vers. inkl. 500 EUR SB</t>
  </si>
  <si>
    <t>605SP</t>
  </si>
  <si>
    <t>Kasko-Spezial-Vers. inkl. 300 EUR SB</t>
  </si>
  <si>
    <t>603SP</t>
  </si>
  <si>
    <t>Kasko-Spezial-Vers. inkl. 150 EUR SB</t>
  </si>
  <si>
    <t>601SP</t>
  </si>
  <si>
    <t>Kasko-Spezial-Vers. ohne  SB</t>
  </si>
  <si>
    <t>600SP</t>
  </si>
  <si>
    <t>KEX mit 10000 EUR SB</t>
  </si>
  <si>
    <t>698X</t>
  </si>
  <si>
    <t>KEX mit 7500 EUR SB</t>
  </si>
  <si>
    <t>675X</t>
  </si>
  <si>
    <t>KEX mit 5000 EUR SB</t>
  </si>
  <si>
    <t>650X</t>
  </si>
  <si>
    <t>KEX mit 2500 EUR SB</t>
  </si>
  <si>
    <t>625X</t>
  </si>
  <si>
    <t>KEX mit 1000 EUR SB</t>
  </si>
  <si>
    <t>610X</t>
  </si>
  <si>
    <t>KEX mit 750 SB</t>
  </si>
  <si>
    <t>607X</t>
  </si>
  <si>
    <t>KEX mit 500 SB</t>
  </si>
  <si>
    <t>605X</t>
  </si>
  <si>
    <t>KEX mit 300 SB</t>
  </si>
  <si>
    <t>603X</t>
  </si>
  <si>
    <t>KEX mit 150 SB</t>
  </si>
  <si>
    <t>601X</t>
  </si>
  <si>
    <t>KEX ohne SB</t>
  </si>
  <si>
    <t>600X</t>
  </si>
  <si>
    <t>6X</t>
  </si>
  <si>
    <t>Schutzbrief Plus (MB)</t>
  </si>
  <si>
    <t>VSPM</t>
  </si>
  <si>
    <t>Schutzbrief Plus</t>
  </si>
  <si>
    <t>VSP</t>
  </si>
  <si>
    <t>Schutzbrief</t>
  </si>
  <si>
    <t>VS96</t>
  </si>
  <si>
    <t>VS01</t>
  </si>
  <si>
    <t>Fahrerschutz</t>
  </si>
  <si>
    <t>FS09</t>
  </si>
  <si>
    <t>Werkstattservice nur Glas</t>
  </si>
  <si>
    <t>G</t>
  </si>
  <si>
    <t>Werkstattservice</t>
  </si>
  <si>
    <t>W</t>
  </si>
  <si>
    <t>Rabattschutz VK</t>
  </si>
  <si>
    <t>RABFV</t>
  </si>
  <si>
    <t>Rabattschutz KH</t>
  </si>
  <si>
    <t>RABKH</t>
  </si>
  <si>
    <t>RFV</t>
  </si>
  <si>
    <t>RKH</t>
  </si>
  <si>
    <t>PRD_BEDING_ID</t>
  </si>
  <si>
    <t>FSV/IU</t>
  </si>
  <si>
    <t>BleibMobil</t>
  </si>
  <si>
    <t>Innere Betriebsschäden</t>
  </si>
  <si>
    <t>Produkt Kasko</t>
  </si>
  <si>
    <t>Zusatzfahrer 3</t>
  </si>
  <si>
    <t>Zusatzfahrer 2</t>
  </si>
  <si>
    <t>Zusatzfahrer 1</t>
  </si>
  <si>
    <t>Zusatzfahrer</t>
  </si>
  <si>
    <t>Eigenkollisionsschäden</t>
  </si>
  <si>
    <t>Güterfolgeschäden</t>
  </si>
  <si>
    <t>Produkt KH</t>
  </si>
  <si>
    <t>Jahreskilometerlaufleistung</t>
  </si>
  <si>
    <t>Zulassung auf VN</t>
  </si>
  <si>
    <t>Wie schätzen Sie den akt. Auslastungsgrad Ihres Fuhrparks ein?</t>
  </si>
  <si>
    <t>Fuhrparkanbau/-abbau in Prozent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</si>
</sst>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\ [$€-407]_-;\-* #,##0.00\ [$€-407]_-;_-* &quot;-&quot;??\ [$€-407]_-;_-@_-"/>
    <numFmt numFmtId="165" formatCode="#,##0\ &quot;€&quot;"/>
    <numFmt numFmtId="166" formatCode="#,##0\ [$EUR]"/>
    <numFmt numFmtId="167" formatCode="0.0"/>
    <numFmt numFmtId="168" formatCode="0000"/>
    <numFmt numFmtId="169" formatCode="0000000"/>
  </numFmts>
  <fonts count="42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2"/>
      <color theme="1"/>
      <name val="Arial"/>
      <family val="2"/>
    </font>
    <font>
      <b/>
      <sz val="9"/>
      <color rgb="FFFF0000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u/>
      <sz val="14"/>
      <color theme="1"/>
      <name val="Arial"/>
      <family val="2"/>
    </font>
    <font>
      <i/>
      <sz val="11"/>
      <color theme="1"/>
      <name val="Arial"/>
      <family val="2"/>
    </font>
    <font>
      <u/>
      <sz val="10"/>
      <color theme="10"/>
      <name val="Arial"/>
      <family val="2"/>
    </font>
    <font>
      <i/>
      <sz val="10"/>
      <name val="Arial"/>
      <family val="2"/>
    </font>
    <font>
      <i/>
      <u/>
      <sz val="10"/>
      <color theme="10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Segoe UI"/>
      <family val="2"/>
    </font>
    <font>
      <sz val="10"/>
      <name val="Arial"/>
      <family val="2"/>
    </font>
    <font>
      <sz val="10"/>
      <color theme="1"/>
      <name val="Sylfaen"/>
      <family val="1"/>
    </font>
    <font>
      <i/>
      <sz val="8"/>
      <color theme="1"/>
      <name val="Arial"/>
      <family val="2"/>
    </font>
    <font>
      <i/>
      <sz val="7"/>
      <color theme="1"/>
      <name val="Arial"/>
      <family val="2"/>
    </font>
    <font>
      <sz val="10"/>
      <color rgb="FF000000"/>
      <name val="Arial"/>
      <family val="2"/>
    </font>
    <font>
      <sz val="7"/>
      <color rgb="FF000000"/>
      <name val="Times New Roman"/>
      <family val="1"/>
    </font>
    <font>
      <u/>
      <sz val="10"/>
      <color theme="1"/>
      <name val="Arial"/>
      <family val="2"/>
    </font>
    <font>
      <sz val="7"/>
      <color theme="1"/>
      <name val="Times New Roman"/>
      <family val="1"/>
    </font>
    <font>
      <u/>
      <sz val="10"/>
      <color rgb="FF008080"/>
      <name val="Arial"/>
      <family val="2"/>
    </font>
    <font>
      <b/>
      <sz val="7"/>
      <color theme="1"/>
      <name val="Times New Roman"/>
      <family val="1"/>
    </font>
    <font>
      <b/>
      <sz val="10"/>
      <color rgb="FFFFFFFF"/>
      <name val="Arial"/>
      <family val="2"/>
    </font>
    <font>
      <sz val="10"/>
      <color theme="1"/>
      <name val="Times New Roman"/>
      <family val="1"/>
    </font>
    <font>
      <strike/>
      <sz val="10"/>
      <color rgb="FFFF0000"/>
      <name val="Arial"/>
      <family val="2"/>
    </font>
    <font>
      <i/>
      <sz val="9"/>
      <color rgb="FF1F497D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rgb="FF4472C4"/>
      </top>
      <bottom/>
      <diagonal/>
    </border>
    <border>
      <left style="medium">
        <color rgb="FF4472C4"/>
      </left>
      <right/>
      <top style="medium">
        <color rgb="FF4472C4"/>
      </top>
      <bottom/>
      <diagonal/>
    </border>
  </borders>
  <cellStyleXfs count="4">
    <xf numFmtId="0" fontId="0" fillId="0" borderId="0"/>
    <xf numFmtId="0" fontId="22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</cellStyleXfs>
  <cellXfs count="708">
    <xf numFmtId="0" fontId="0" fillId="0" borderId="0" xfId="0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5" xfId="0" applyBorder="1"/>
    <xf numFmtId="0" fontId="1" fillId="0" borderId="4" xfId="0" applyFont="1" applyBorder="1" applyAlignment="1">
      <alignment vertical="center" wrapText="1"/>
    </xf>
    <xf numFmtId="0" fontId="0" fillId="0" borderId="9" xfId="0" applyBorder="1"/>
    <xf numFmtId="0" fontId="0" fillId="0" borderId="4" xfId="0" applyBorder="1"/>
    <xf numFmtId="0" fontId="4" fillId="0" borderId="23" xfId="0" applyFont="1" applyBorder="1"/>
    <xf numFmtId="0" fontId="4" fillId="0" borderId="24" xfId="0" applyFont="1" applyBorder="1"/>
    <xf numFmtId="0" fontId="13" fillId="0" borderId="0" xfId="0" applyFont="1"/>
    <xf numFmtId="0" fontId="3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0" xfId="0" applyFont="1"/>
    <xf numFmtId="0" fontId="3" fillId="0" borderId="2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7" xfId="0" applyBorder="1" applyAlignment="1">
      <alignment horizontal="right" vertical="center"/>
    </xf>
    <xf numFmtId="0" fontId="0" fillId="0" borderId="4" xfId="0" applyBorder="1" applyAlignment="1">
      <alignment horizontal="justify" vertical="center"/>
    </xf>
    <xf numFmtId="0" fontId="0" fillId="0" borderId="11" xfId="0" applyBorder="1"/>
    <xf numFmtId="0" fontId="11" fillId="0" borderId="0" xfId="0" applyFont="1"/>
    <xf numFmtId="0" fontId="1" fillId="4" borderId="15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0" fillId="0" borderId="20" xfId="0" applyBorder="1" applyAlignment="1">
      <alignment horizontal="right" vertical="center"/>
    </xf>
    <xf numFmtId="0" fontId="1" fillId="6" borderId="22" xfId="0" applyFont="1" applyFill="1" applyBorder="1" applyAlignment="1">
      <alignment horizontal="center" vertical="center"/>
    </xf>
    <xf numFmtId="0" fontId="3" fillId="0" borderId="0" xfId="0" applyFont="1"/>
    <xf numFmtId="0" fontId="5" fillId="0" borderId="47" xfId="0" applyFont="1" applyBorder="1" applyAlignment="1">
      <alignment horizontal="center" vertical="center"/>
    </xf>
    <xf numFmtId="0" fontId="0" fillId="0" borderId="22" xfId="0" applyBorder="1"/>
    <xf numFmtId="0" fontId="0" fillId="6" borderId="12" xfId="0" applyFill="1" applyBorder="1" applyAlignment="1">
      <alignment horizontal="left" vertical="center"/>
    </xf>
    <xf numFmtId="0" fontId="1" fillId="4" borderId="15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0" fontId="0" fillId="0" borderId="14" xfId="0" applyBorder="1"/>
    <xf numFmtId="0" fontId="0" fillId="6" borderId="14" xfId="0" applyFill="1" applyBorder="1"/>
    <xf numFmtId="0" fontId="5" fillId="6" borderId="13" xfId="0" applyFont="1" applyFill="1" applyBorder="1"/>
    <xf numFmtId="0" fontId="0" fillId="0" borderId="37" xfId="0" applyBorder="1"/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4" borderId="25" xfId="0" applyFont="1" applyFill="1" applyBorder="1" applyAlignment="1" applyProtection="1">
      <alignment horizontal="center" vertical="center"/>
      <protection locked="0"/>
    </xf>
    <xf numFmtId="0" fontId="5" fillId="4" borderId="25" xfId="0" applyFont="1" applyFill="1" applyBorder="1" applyAlignment="1" applyProtection="1">
      <alignment horizontal="center" vertical="center"/>
      <protection locked="0"/>
    </xf>
    <xf numFmtId="0" fontId="5" fillId="4" borderId="35" xfId="0" applyFont="1" applyFill="1" applyBorder="1" applyAlignment="1" applyProtection="1">
      <alignment horizontal="center" vertical="center"/>
      <protection locked="0"/>
    </xf>
    <xf numFmtId="0" fontId="5" fillId="4" borderId="29" xfId="0" applyFont="1" applyFill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1" fillId="4" borderId="28" xfId="0" applyFont="1" applyFill="1" applyBorder="1" applyAlignment="1" applyProtection="1">
      <alignment horizontal="center" vertical="center"/>
      <protection locked="0"/>
    </xf>
    <xf numFmtId="0" fontId="1" fillId="4" borderId="26" xfId="0" applyFont="1" applyFill="1" applyBorder="1" applyAlignment="1" applyProtection="1">
      <alignment horizontal="center" vertical="center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0" fontId="3" fillId="4" borderId="29" xfId="0" applyFont="1" applyFill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5" fillId="4" borderId="26" xfId="0" applyFont="1" applyFill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16" fillId="4" borderId="28" xfId="0" applyFont="1" applyFill="1" applyBorder="1" applyAlignment="1" applyProtection="1">
      <alignment horizontal="center" vertical="center"/>
      <protection locked="0"/>
    </xf>
    <xf numFmtId="9" fontId="1" fillId="4" borderId="26" xfId="0" applyNumberFormat="1" applyFont="1" applyFill="1" applyBorder="1" applyAlignment="1" applyProtection="1">
      <alignment horizontal="center" vertical="center"/>
      <protection locked="0"/>
    </xf>
    <xf numFmtId="9" fontId="0" fillId="0" borderId="0" xfId="0" applyNumberFormat="1"/>
    <xf numFmtId="0" fontId="0" fillId="4" borderId="26" xfId="0" applyFill="1" applyBorder="1" applyProtection="1">
      <protection locked="0"/>
    </xf>
    <xf numFmtId="0" fontId="3" fillId="0" borderId="0" xfId="0" applyFont="1" applyAlignment="1">
      <alignment horizontal="justify" vertical="center"/>
    </xf>
    <xf numFmtId="0" fontId="3" fillId="0" borderId="43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left"/>
    </xf>
    <xf numFmtId="0" fontId="3" fillId="4" borderId="12" xfId="0" applyFont="1" applyFill="1" applyBorder="1" applyAlignment="1" applyProtection="1">
      <alignment horizontal="center" vertical="center" wrapText="1"/>
      <protection locked="0"/>
    </xf>
    <xf numFmtId="0" fontId="0" fillId="6" borderId="12" xfId="0" applyFill="1" applyBorder="1" applyAlignment="1">
      <alignment horizontal="left" vertical="center" wrapText="1"/>
    </xf>
    <xf numFmtId="0" fontId="3" fillId="9" borderId="0" xfId="0" applyFont="1" applyFill="1" applyAlignment="1">
      <alignment horizontal="left" vertical="center" wrapText="1"/>
    </xf>
    <xf numFmtId="0" fontId="0" fillId="9" borderId="0" xfId="0" applyFill="1"/>
    <xf numFmtId="0" fontId="3" fillId="9" borderId="0" xfId="0" applyFont="1" applyFill="1"/>
    <xf numFmtId="0" fontId="0" fillId="0" borderId="10" xfId="0" applyBorder="1"/>
    <xf numFmtId="0" fontId="1" fillId="0" borderId="0" xfId="0" applyFont="1" applyAlignment="1">
      <alignment horizontal="left"/>
    </xf>
    <xf numFmtId="0" fontId="16" fillId="4" borderId="26" xfId="0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>
      <alignment horizontal="left" vertical="center"/>
    </xf>
    <xf numFmtId="0" fontId="1" fillId="7" borderId="12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/>
    </xf>
    <xf numFmtId="49" fontId="0" fillId="0" borderId="0" xfId="0" applyNumberFormat="1"/>
    <xf numFmtId="0" fontId="0" fillId="7" borderId="42" xfId="0" applyFill="1" applyBorder="1" applyAlignment="1" applyProtection="1">
      <alignment horizontal="center" vertical="center" wrapText="1"/>
      <protection locked="0"/>
    </xf>
    <xf numFmtId="0" fontId="0" fillId="7" borderId="43" xfId="0" applyFill="1" applyBorder="1" applyAlignment="1" applyProtection="1">
      <alignment horizontal="center" vertical="center" wrapText="1"/>
      <protection locked="0"/>
    </xf>
    <xf numFmtId="0" fontId="0" fillId="7" borderId="44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3" fillId="10" borderId="13" xfId="0" applyFont="1" applyFill="1" applyBorder="1" applyAlignment="1">
      <alignment horizontal="center"/>
    </xf>
    <xf numFmtId="0" fontId="3" fillId="10" borderId="36" xfId="0" applyFont="1" applyFill="1" applyBorder="1" applyAlignment="1">
      <alignment horizontal="center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0" fontId="5" fillId="4" borderId="51" xfId="0" applyFont="1" applyFill="1" applyBorder="1" applyAlignment="1" applyProtection="1">
      <alignment horizontal="center" vertical="center"/>
      <protection locked="0"/>
    </xf>
    <xf numFmtId="0" fontId="4" fillId="6" borderId="26" xfId="0" applyFont="1" applyFill="1" applyBorder="1" applyAlignment="1">
      <alignment horizontal="center"/>
    </xf>
    <xf numFmtId="0" fontId="1" fillId="4" borderId="33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1" fillId="4" borderId="34" xfId="0" applyFont="1" applyFill="1" applyBorder="1" applyAlignment="1">
      <alignment horizontal="center"/>
    </xf>
    <xf numFmtId="14" fontId="0" fillId="0" borderId="0" xfId="0" applyNumberFormat="1"/>
    <xf numFmtId="14" fontId="3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right" vertical="center"/>
    </xf>
    <xf numFmtId="0" fontId="3" fillId="0" borderId="7" xfId="0" applyFont="1" applyBorder="1"/>
    <xf numFmtId="0" fontId="9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1" fillId="4" borderId="54" xfId="0" applyFont="1" applyFill="1" applyBorder="1" applyAlignment="1">
      <alignment horizontal="center" vertical="center"/>
    </xf>
    <xf numFmtId="0" fontId="1" fillId="12" borderId="54" xfId="0" applyFont="1" applyFill="1" applyBorder="1" applyAlignment="1">
      <alignment horizontal="center" vertical="center"/>
    </xf>
    <xf numFmtId="0" fontId="0" fillId="4" borderId="54" xfId="0" applyFill="1" applyBorder="1" applyAlignment="1">
      <alignment horizontal="center" vertical="center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justify" vertical="center"/>
    </xf>
    <xf numFmtId="0" fontId="17" fillId="0" borderId="0" xfId="0" applyFont="1" applyAlignment="1">
      <alignment vertical="center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/>
      <protection locked="0"/>
    </xf>
    <xf numFmtId="0" fontId="0" fillId="0" borderId="44" xfId="0" applyBorder="1" applyAlignment="1" applyProtection="1">
      <alignment horizontal="center"/>
      <protection locked="0"/>
    </xf>
    <xf numFmtId="0" fontId="3" fillId="0" borderId="8" xfId="0" applyFont="1" applyBorder="1"/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4" borderId="33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" fillId="4" borderId="27" xfId="0" applyFont="1" applyFill="1" applyBorder="1" applyAlignment="1">
      <alignment horizontal="center" vertical="center"/>
    </xf>
    <xf numFmtId="0" fontId="1" fillId="4" borderId="34" xfId="0" applyFont="1" applyFill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1" fillId="0" borderId="19" xfId="0" applyFont="1" applyBorder="1" applyAlignment="1">
      <alignment horizontal="left" vertical="center"/>
    </xf>
    <xf numFmtId="0" fontId="1" fillId="0" borderId="16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1" fillId="0" borderId="17" xfId="0" applyFont="1" applyBorder="1"/>
    <xf numFmtId="0" fontId="0" fillId="0" borderId="59" xfId="0" applyBorder="1"/>
    <xf numFmtId="0" fontId="1" fillId="0" borderId="20" xfId="0" applyFont="1" applyBorder="1"/>
    <xf numFmtId="0" fontId="1" fillId="0" borderId="20" xfId="0" applyFont="1" applyBorder="1" applyAlignment="1">
      <alignment horizontal="right"/>
    </xf>
    <xf numFmtId="0" fontId="7" fillId="0" borderId="20" xfId="0" applyFont="1" applyBorder="1"/>
    <xf numFmtId="0" fontId="1" fillId="0" borderId="20" xfId="0" applyFont="1" applyBorder="1" applyAlignment="1">
      <alignment horizontal="center" vertical="center"/>
    </xf>
    <xf numFmtId="0" fontId="0" fillId="0" borderId="24" xfId="0" applyBorder="1"/>
    <xf numFmtId="0" fontId="3" fillId="0" borderId="4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0" fillId="0" borderId="7" xfId="0" applyBorder="1" applyAlignment="1">
      <alignment horizontal="center"/>
    </xf>
    <xf numFmtId="0" fontId="23" fillId="0" borderId="5" xfId="0" applyFont="1" applyBorder="1" applyAlignment="1">
      <alignment vertical="top" wrapText="1"/>
    </xf>
    <xf numFmtId="0" fontId="23" fillId="0" borderId="9" xfId="0" applyFont="1" applyBorder="1" applyAlignment="1">
      <alignment vertical="top" wrapText="1"/>
    </xf>
    <xf numFmtId="0" fontId="23" fillId="0" borderId="6" xfId="0" applyFont="1" applyBorder="1" applyAlignment="1">
      <alignment vertical="top" wrapText="1"/>
    </xf>
    <xf numFmtId="0" fontId="1" fillId="0" borderId="4" xfId="0" applyFont="1" applyBorder="1" applyAlignment="1">
      <alignment vertical="center"/>
    </xf>
    <xf numFmtId="0" fontId="1" fillId="4" borderId="15" xfId="0" applyFont="1" applyFill="1" applyBorder="1" applyAlignment="1">
      <alignment horizontal="left" vertical="center"/>
    </xf>
    <xf numFmtId="0" fontId="17" fillId="0" borderId="0" xfId="0" applyFont="1" applyAlignment="1" applyProtection="1">
      <alignment vertical="center"/>
      <protection locked="0"/>
    </xf>
    <xf numFmtId="0" fontId="22" fillId="0" borderId="0" xfId="1" applyAlignment="1" applyProtection="1">
      <alignment vertical="center"/>
      <protection locked="0"/>
    </xf>
    <xf numFmtId="0" fontId="17" fillId="0" borderId="39" xfId="0" applyFont="1" applyBorder="1" applyAlignment="1">
      <alignment vertical="center"/>
    </xf>
    <xf numFmtId="0" fontId="24" fillId="0" borderId="0" xfId="1" applyFont="1" applyAlignment="1" applyProtection="1">
      <alignment vertical="center"/>
    </xf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9" fillId="0" borderId="0" xfId="0" applyFont="1" applyAlignment="1">
      <alignment horizontal="right" vertical="top"/>
    </xf>
    <xf numFmtId="0" fontId="1" fillId="6" borderId="0" xfId="0" applyFont="1" applyFill="1" applyAlignment="1">
      <alignment horizontal="center" vertical="center"/>
    </xf>
    <xf numFmtId="0" fontId="1" fillId="4" borderId="26" xfId="0" applyFont="1" applyFill="1" applyBorder="1" applyAlignment="1" applyProtection="1">
      <alignment vertical="center"/>
      <protection locked="0"/>
    </xf>
    <xf numFmtId="0" fontId="1" fillId="0" borderId="0" xfId="0" applyFont="1" applyAlignment="1">
      <alignment horizontal="center" vertical="center"/>
    </xf>
    <xf numFmtId="0" fontId="3" fillId="0" borderId="42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12" xfId="0" applyFont="1" applyBorder="1" applyAlignment="1" applyProtection="1">
      <alignment vertical="center" wrapText="1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4" borderId="42" xfId="0" applyFont="1" applyFill="1" applyBorder="1" applyAlignment="1" applyProtection="1">
      <alignment horizontal="center" vertical="center"/>
      <protection locked="0"/>
    </xf>
    <xf numFmtId="0" fontId="1" fillId="4" borderId="16" xfId="0" applyFont="1" applyFill="1" applyBorder="1" applyAlignment="1">
      <alignment vertical="center"/>
    </xf>
    <xf numFmtId="0" fontId="1" fillId="4" borderId="18" xfId="0" applyFont="1" applyFill="1" applyBorder="1"/>
    <xf numFmtId="0" fontId="1" fillId="4" borderId="17" xfId="0" applyFont="1" applyFill="1" applyBorder="1"/>
    <xf numFmtId="0" fontId="1" fillId="4" borderId="16" xfId="0" applyFont="1" applyFill="1" applyBorder="1"/>
    <xf numFmtId="0" fontId="5" fillId="6" borderId="37" xfId="0" applyFont="1" applyFill="1" applyBorder="1"/>
    <xf numFmtId="0" fontId="5" fillId="6" borderId="14" xfId="0" applyFont="1" applyFill="1" applyBorder="1"/>
    <xf numFmtId="0" fontId="3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67" fontId="0" fillId="0" borderId="0" xfId="0" applyNumberFormat="1"/>
    <xf numFmtId="1" fontId="0" fillId="0" borderId="0" xfId="0" applyNumberFormat="1"/>
    <xf numFmtId="2" fontId="0" fillId="0" borderId="0" xfId="0" applyNumberFormat="1"/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left"/>
    </xf>
    <xf numFmtId="168" fontId="0" fillId="0" borderId="0" xfId="2" applyNumberFormat="1" applyFont="1"/>
    <xf numFmtId="0" fontId="28" fillId="0" borderId="26" xfId="0" applyFont="1" applyBorder="1"/>
    <xf numFmtId="0" fontId="0" fillId="0" borderId="26" xfId="0" quotePrefix="1" applyBorder="1"/>
    <xf numFmtId="0" fontId="0" fillId="0" borderId="26" xfId="0" applyBorder="1"/>
    <xf numFmtId="0" fontId="0" fillId="0" borderId="0" xfId="0" quotePrefix="1"/>
    <xf numFmtId="169" fontId="28" fillId="0" borderId="26" xfId="0" quotePrefix="1" applyNumberFormat="1" applyFont="1" applyBorder="1"/>
    <xf numFmtId="168" fontId="0" fillId="0" borderId="26" xfId="2" quotePrefix="1" applyNumberFormat="1" applyFont="1" applyFill="1" applyBorder="1"/>
    <xf numFmtId="0" fontId="0" fillId="0" borderId="51" xfId="0" applyBorder="1"/>
    <xf numFmtId="0" fontId="1" fillId="0" borderId="25" xfId="0" applyFont="1" applyBorder="1"/>
    <xf numFmtId="168" fontId="1" fillId="7" borderId="25" xfId="2" quotePrefix="1" applyNumberFormat="1" applyFont="1" applyFill="1" applyBorder="1"/>
    <xf numFmtId="0" fontId="1" fillId="7" borderId="25" xfId="0" quotePrefix="1" applyFont="1" applyFill="1" applyBorder="1"/>
    <xf numFmtId="49" fontId="0" fillId="0" borderId="26" xfId="0" applyNumberFormat="1" applyBorder="1"/>
    <xf numFmtId="0" fontId="0" fillId="0" borderId="26" xfId="0" applyBorder="1" applyAlignment="1">
      <alignment vertical="center"/>
    </xf>
    <xf numFmtId="49" fontId="29" fillId="0" borderId="26" xfId="0" applyNumberFormat="1" applyFont="1" applyBorder="1" applyAlignment="1">
      <alignment vertical="center"/>
    </xf>
    <xf numFmtId="0" fontId="1" fillId="0" borderId="29" xfId="0" applyFont="1" applyBorder="1"/>
    <xf numFmtId="0" fontId="1" fillId="0" borderId="64" xfId="0" applyFont="1" applyBorder="1"/>
    <xf numFmtId="0" fontId="1" fillId="4" borderId="28" xfId="0" applyFont="1" applyFill="1" applyBorder="1" applyAlignment="1" applyProtection="1">
      <alignment horizontal="center"/>
      <protection locked="0"/>
    </xf>
    <xf numFmtId="0" fontId="1" fillId="4" borderId="26" xfId="0" applyFont="1" applyFill="1" applyBorder="1" applyAlignment="1" applyProtection="1">
      <alignment horizontal="center"/>
      <protection locked="0"/>
    </xf>
    <xf numFmtId="0" fontId="1" fillId="4" borderId="25" xfId="0" applyFont="1" applyFill="1" applyBorder="1" applyAlignment="1" applyProtection="1">
      <alignment horizontal="center"/>
      <protection locked="0"/>
    </xf>
    <xf numFmtId="0" fontId="1" fillId="4" borderId="20" xfId="0" applyFont="1" applyFill="1" applyBorder="1" applyAlignment="1" applyProtection="1">
      <alignment horizontal="center"/>
      <protection locked="0"/>
    </xf>
    <xf numFmtId="0" fontId="1" fillId="4" borderId="23" xfId="0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Alignment="1" applyProtection="1">
      <alignment horizontal="center"/>
      <protection locked="0"/>
    </xf>
    <xf numFmtId="0" fontId="0" fillId="4" borderId="5" xfId="0" applyFill="1" applyBorder="1" applyAlignment="1" applyProtection="1">
      <alignment horizontal="center"/>
      <protection locked="0"/>
    </xf>
    <xf numFmtId="0" fontId="0" fillId="4" borderId="21" xfId="0" applyFill="1" applyBorder="1" applyAlignment="1" applyProtection="1">
      <alignment horizontal="center"/>
      <protection locked="0"/>
    </xf>
    <xf numFmtId="0" fontId="1" fillId="4" borderId="31" xfId="0" applyFont="1" applyFill="1" applyBorder="1" applyProtection="1">
      <protection locked="0"/>
    </xf>
    <xf numFmtId="0" fontId="16" fillId="4" borderId="26" xfId="0" applyFont="1" applyFill="1" applyBorder="1" applyAlignment="1" applyProtection="1">
      <alignment horizontal="center"/>
      <protection locked="0"/>
    </xf>
    <xf numFmtId="0" fontId="17" fillId="0" borderId="39" xfId="0" applyFont="1" applyBorder="1"/>
    <xf numFmtId="0" fontId="17" fillId="0" borderId="0" xfId="0" applyFont="1"/>
    <xf numFmtId="0" fontId="24" fillId="0" borderId="0" xfId="1" applyFont="1" applyAlignment="1" applyProtection="1"/>
    <xf numFmtId="0" fontId="22" fillId="0" borderId="0" xfId="1" applyAlignment="1" applyProtection="1">
      <protection locked="0"/>
    </xf>
    <xf numFmtId="0" fontId="6" fillId="11" borderId="0" xfId="0" applyFont="1" applyFill="1" applyAlignment="1">
      <alignment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6" xfId="0" applyFont="1" applyBorder="1"/>
    <xf numFmtId="0" fontId="1" fillId="0" borderId="19" xfId="0" applyFont="1" applyBorder="1"/>
    <xf numFmtId="0" fontId="0" fillId="0" borderId="40" xfId="0" applyBorder="1"/>
    <xf numFmtId="0" fontId="1" fillId="0" borderId="20" xfId="0" applyFont="1" applyBorder="1" applyAlignment="1">
      <alignment horizontal="left"/>
    </xf>
    <xf numFmtId="0" fontId="0" fillId="0" borderId="49" xfId="0" applyBorder="1"/>
    <xf numFmtId="0" fontId="0" fillId="0" borderId="46" xfId="0" applyBorder="1"/>
    <xf numFmtId="0" fontId="1" fillId="0" borderId="19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22" xfId="0" applyFont="1" applyBorder="1"/>
    <xf numFmtId="0" fontId="1" fillId="0" borderId="23" xfId="0" applyFont="1" applyBorder="1"/>
    <xf numFmtId="0" fontId="1" fillId="0" borderId="16" xfId="0" applyFont="1" applyBorder="1" applyAlignment="1">
      <alignment horizontal="left"/>
    </xf>
    <xf numFmtId="0" fontId="0" fillId="0" borderId="19" xfId="0" applyBorder="1"/>
    <xf numFmtId="0" fontId="1" fillId="0" borderId="23" xfId="0" applyFont="1" applyBorder="1" applyAlignment="1">
      <alignment horizontal="left"/>
    </xf>
    <xf numFmtId="0" fontId="17" fillId="0" borderId="0" xfId="0" applyFont="1" applyAlignment="1">
      <alignment horizontal="left"/>
    </xf>
    <xf numFmtId="0" fontId="24" fillId="0" borderId="0" xfId="1" applyFont="1" applyAlignment="1" applyProtection="1">
      <alignment horizontal="center"/>
    </xf>
    <xf numFmtId="0" fontId="1" fillId="4" borderId="15" xfId="0" applyFont="1" applyFill="1" applyBorder="1" applyAlignment="1" applyProtection="1">
      <alignment horizontal="center" vertical="center" wrapText="1"/>
      <protection locked="0"/>
    </xf>
    <xf numFmtId="0" fontId="1" fillId="4" borderId="5" xfId="0" applyFont="1" applyFill="1" applyBorder="1" applyAlignment="1" applyProtection="1">
      <alignment horizontal="center" vertical="center" wrapText="1"/>
      <protection locked="0"/>
    </xf>
    <xf numFmtId="0" fontId="0" fillId="0" borderId="23" xfId="0" applyBorder="1" applyAlignment="1">
      <alignment horizontal="right" vertical="center"/>
    </xf>
    <xf numFmtId="0" fontId="1" fillId="0" borderId="23" xfId="0" applyFont="1" applyBorder="1" applyAlignment="1">
      <alignment horizontal="left" vertical="center"/>
    </xf>
    <xf numFmtId="0" fontId="0" fillId="7" borderId="0" xfId="0" applyFill="1"/>
    <xf numFmtId="0" fontId="32" fillId="7" borderId="0" xfId="0" applyFont="1" applyFill="1" applyAlignment="1">
      <alignment horizontal="left" vertical="center" indent="1"/>
    </xf>
    <xf numFmtId="0" fontId="34" fillId="7" borderId="0" xfId="0" applyFont="1" applyFill="1" applyAlignment="1">
      <alignment vertical="center"/>
    </xf>
    <xf numFmtId="0" fontId="0" fillId="7" borderId="0" xfId="0" applyFill="1" applyAlignment="1">
      <alignment horizontal="left" vertical="center" indent="1"/>
    </xf>
    <xf numFmtId="0" fontId="0" fillId="7" borderId="0" xfId="0" applyFill="1" applyAlignment="1">
      <alignment vertical="center"/>
    </xf>
    <xf numFmtId="0" fontId="2" fillId="7" borderId="0" xfId="0" applyFont="1" applyFill="1" applyAlignment="1">
      <alignment horizontal="left" vertical="center" indent="5"/>
    </xf>
    <xf numFmtId="0" fontId="38" fillId="13" borderId="67" xfId="0" applyFont="1" applyFill="1" applyBorder="1" applyAlignment="1">
      <alignment vertical="center"/>
    </xf>
    <xf numFmtId="0" fontId="39" fillId="13" borderId="67" xfId="0" applyFont="1" applyFill="1" applyBorder="1"/>
    <xf numFmtId="0" fontId="38" fillId="13" borderId="68" xfId="0" applyFont="1" applyFill="1" applyBorder="1" applyAlignment="1">
      <alignment vertical="center"/>
    </xf>
    <xf numFmtId="0" fontId="5" fillId="7" borderId="0" xfId="0" applyFont="1" applyFill="1" applyAlignment="1">
      <alignment horizontal="left" vertical="center" indent="5"/>
    </xf>
    <xf numFmtId="0" fontId="2" fillId="7" borderId="0" xfId="0" applyFont="1" applyFill="1" applyAlignment="1">
      <alignment vertical="center"/>
    </xf>
    <xf numFmtId="0" fontId="1" fillId="7" borderId="0" xfId="0" applyFont="1" applyFill="1" applyAlignment="1">
      <alignment vertical="center"/>
    </xf>
    <xf numFmtId="0" fontId="41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0" fontId="0" fillId="14" borderId="26" xfId="0" applyFill="1" applyBorder="1"/>
    <xf numFmtId="168" fontId="0" fillId="0" borderId="26" xfId="2" applyNumberFormat="1" applyFont="1" applyFill="1" applyBorder="1"/>
    <xf numFmtId="168" fontId="0" fillId="0" borderId="65" xfId="2" applyNumberFormat="1" applyFont="1" applyFill="1" applyBorder="1"/>
    <xf numFmtId="168" fontId="0" fillId="0" borderId="65" xfId="2" quotePrefix="1" applyNumberFormat="1" applyFont="1" applyFill="1" applyBorder="1"/>
    <xf numFmtId="49" fontId="0" fillId="0" borderId="26" xfId="0" quotePrefix="1" applyNumberFormat="1" applyBorder="1"/>
    <xf numFmtId="168" fontId="28" fillId="0" borderId="26" xfId="2" quotePrefix="1" applyNumberFormat="1" applyFont="1" applyFill="1" applyBorder="1"/>
    <xf numFmtId="0" fontId="28" fillId="0" borderId="26" xfId="0" quotePrefix="1" applyFont="1" applyBorder="1"/>
    <xf numFmtId="168" fontId="28" fillId="0" borderId="26" xfId="2" applyNumberFormat="1" applyFont="1" applyFill="1" applyBorder="1"/>
    <xf numFmtId="169" fontId="0" fillId="0" borderId="26" xfId="0" applyNumberFormat="1" applyBorder="1"/>
    <xf numFmtId="168" fontId="0" fillId="0" borderId="51" xfId="2" quotePrefix="1" applyNumberFormat="1" applyFont="1" applyFill="1" applyBorder="1"/>
    <xf numFmtId="0" fontId="0" fillId="0" borderId="51" xfId="0" quotePrefix="1" applyBorder="1"/>
    <xf numFmtId="0" fontId="1" fillId="0" borderId="26" xfId="0" applyFont="1" applyBorder="1"/>
    <xf numFmtId="0" fontId="1" fillId="0" borderId="58" xfId="0" applyFont="1" applyBorder="1"/>
    <xf numFmtId="0" fontId="0" fillId="0" borderId="26" xfId="0" applyBorder="1" applyAlignment="1">
      <alignment horizontal="right"/>
    </xf>
    <xf numFmtId="0" fontId="0" fillId="0" borderId="23" xfId="0" applyBorder="1" applyAlignment="1">
      <alignment horizontal="left" vertical="center"/>
    </xf>
    <xf numFmtId="9" fontId="1" fillId="4" borderId="25" xfId="3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9" fontId="1" fillId="4" borderId="65" xfId="3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3" fillId="2" borderId="10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wrapText="1"/>
    </xf>
    <xf numFmtId="0" fontId="11" fillId="6" borderId="10" xfId="0" applyFont="1" applyFill="1" applyBorder="1" applyAlignment="1">
      <alignment wrapText="1"/>
    </xf>
    <xf numFmtId="0" fontId="11" fillId="6" borderId="7" xfId="0" applyFont="1" applyFill="1" applyBorder="1" applyAlignment="1">
      <alignment wrapText="1"/>
    </xf>
    <xf numFmtId="0" fontId="11" fillId="6" borderId="4" xfId="0" applyFont="1" applyFill="1" applyBorder="1" applyAlignment="1">
      <alignment wrapText="1"/>
    </xf>
    <xf numFmtId="0" fontId="11" fillId="6" borderId="0" xfId="0" applyFont="1" applyFill="1" applyAlignment="1">
      <alignment wrapText="1"/>
    </xf>
    <xf numFmtId="164" fontId="1" fillId="4" borderId="28" xfId="0" applyNumberFormat="1" applyFont="1" applyFill="1" applyBorder="1" applyAlignment="1" applyProtection="1">
      <alignment horizontal="center"/>
      <protection locked="0"/>
    </xf>
    <xf numFmtId="164" fontId="1" fillId="4" borderId="30" xfId="0" applyNumberFormat="1" applyFont="1" applyFill="1" applyBorder="1" applyAlignment="1" applyProtection="1">
      <alignment horizontal="center"/>
      <protection locked="0"/>
    </xf>
    <xf numFmtId="164" fontId="1" fillId="4" borderId="26" xfId="0" applyNumberFormat="1" applyFont="1" applyFill="1" applyBorder="1" applyAlignment="1" applyProtection="1">
      <alignment horizontal="center"/>
      <protection locked="0"/>
    </xf>
    <xf numFmtId="164" fontId="1" fillId="4" borderId="31" xfId="0" applyNumberFormat="1" applyFont="1" applyFill="1" applyBorder="1" applyAlignment="1" applyProtection="1">
      <alignment horizontal="center"/>
      <protection locked="0"/>
    </xf>
    <xf numFmtId="164" fontId="1" fillId="4" borderId="25" xfId="0" applyNumberFormat="1" applyFont="1" applyFill="1" applyBorder="1" applyAlignment="1" applyProtection="1">
      <alignment horizontal="center"/>
      <protection locked="0"/>
    </xf>
    <xf numFmtId="164" fontId="1" fillId="4" borderId="32" xfId="0" applyNumberFormat="1" applyFont="1" applyFill="1" applyBorder="1" applyAlignment="1" applyProtection="1">
      <alignment horizontal="center"/>
      <protection locked="0"/>
    </xf>
    <xf numFmtId="0" fontId="1" fillId="4" borderId="40" xfId="0" applyFont="1" applyFill="1" applyBorder="1" applyProtection="1">
      <protection locked="0"/>
    </xf>
    <xf numFmtId="0" fontId="1" fillId="4" borderId="20" xfId="0" applyFont="1" applyFill="1" applyBorder="1" applyProtection="1">
      <protection locked="0"/>
    </xf>
    <xf numFmtId="0" fontId="1" fillId="4" borderId="21" xfId="0" applyFont="1" applyFill="1" applyBorder="1" applyProtection="1">
      <protection locked="0"/>
    </xf>
    <xf numFmtId="0" fontId="0" fillId="0" borderId="10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0" xfId="0" applyBorder="1" applyAlignment="1">
      <alignment horizontal="right" vertical="center"/>
    </xf>
    <xf numFmtId="0" fontId="0" fillId="0" borderId="41" xfId="0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horizontal="left" vertical="center" wrapText="1"/>
      <protection locked="0"/>
    </xf>
    <xf numFmtId="0" fontId="0" fillId="6" borderId="18" xfId="0" applyFill="1" applyBorder="1" applyAlignment="1" applyProtection="1">
      <alignment horizontal="left" vertical="center" wrapText="1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3" fillId="0" borderId="34" xfId="0" applyFont="1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horizontal="left" vertical="center" wrapText="1"/>
      <protection locked="0"/>
    </xf>
    <xf numFmtId="0" fontId="0" fillId="6" borderId="21" xfId="0" applyFill="1" applyBorder="1" applyAlignment="1" applyProtection="1">
      <alignment horizontal="left" vertical="center" wrapText="1"/>
      <protection locked="0"/>
    </xf>
    <xf numFmtId="0" fontId="0" fillId="6" borderId="22" xfId="0" applyFill="1" applyBorder="1" applyAlignment="1" applyProtection="1">
      <alignment horizontal="left" vertical="center" wrapText="1"/>
      <protection locked="0"/>
    </xf>
    <xf numFmtId="0" fontId="0" fillId="6" borderId="24" xfId="0" applyFill="1" applyBorder="1" applyAlignment="1" applyProtection="1">
      <alignment horizontal="left" vertical="center" wrapText="1"/>
      <protection locked="0"/>
    </xf>
    <xf numFmtId="0" fontId="3" fillId="9" borderId="8" xfId="0" applyFont="1" applyFill="1" applyBorder="1"/>
    <xf numFmtId="0" fontId="11" fillId="0" borderId="0" xfId="0" applyFont="1" applyAlignment="1">
      <alignment horizontal="left" vertical="center"/>
    </xf>
    <xf numFmtId="0" fontId="2" fillId="5" borderId="13" xfId="0" applyFont="1" applyFill="1" applyBorder="1" applyAlignment="1">
      <alignment vertical="center" wrapText="1"/>
    </xf>
    <xf numFmtId="0" fontId="2" fillId="5" borderId="14" xfId="0" applyFont="1" applyFill="1" applyBorder="1" applyAlignment="1">
      <alignment vertical="center" wrapText="1"/>
    </xf>
    <xf numFmtId="0" fontId="2" fillId="5" borderId="15" xfId="0" applyFont="1" applyFill="1" applyBorder="1" applyAlignment="1">
      <alignment vertical="center" wrapText="1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50" xfId="0" applyFont="1" applyBorder="1" applyAlignment="1">
      <alignment horizontal="left"/>
    </xf>
    <xf numFmtId="0" fontId="17" fillId="0" borderId="60" xfId="0" applyFont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24" fillId="0" borderId="0" xfId="1" applyFont="1" applyBorder="1" applyAlignment="1" applyProtection="1">
      <alignment vertical="center"/>
      <protection locked="0"/>
    </xf>
    <xf numFmtId="0" fontId="0" fillId="4" borderId="40" xfId="0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41" xfId="0" applyFill="1" applyBorder="1" applyProtection="1">
      <protection locked="0"/>
    </xf>
    <xf numFmtId="166" fontId="5" fillId="4" borderId="13" xfId="0" applyNumberFormat="1" applyFont="1" applyFill="1" applyBorder="1" applyAlignment="1" applyProtection="1">
      <alignment horizontal="center" vertical="center"/>
      <protection locked="0"/>
    </xf>
    <xf numFmtId="166" fontId="5" fillId="4" borderId="14" xfId="0" applyNumberFormat="1" applyFont="1" applyFill="1" applyBorder="1" applyAlignment="1" applyProtection="1">
      <alignment horizontal="center" vertical="center"/>
      <protection locked="0"/>
    </xf>
    <xf numFmtId="166" fontId="5" fillId="4" borderId="15" xfId="0" applyNumberFormat="1" applyFont="1" applyFill="1" applyBorder="1" applyAlignment="1" applyProtection="1">
      <alignment horizontal="center" vertical="center"/>
      <protection locked="0"/>
    </xf>
    <xf numFmtId="0" fontId="16" fillId="4" borderId="40" xfId="0" applyFont="1" applyFill="1" applyBorder="1" applyAlignment="1" applyProtection="1">
      <alignment horizontal="left" vertical="center"/>
      <protection locked="0"/>
    </xf>
    <xf numFmtId="0" fontId="16" fillId="4" borderId="41" xfId="0" applyFont="1" applyFill="1" applyBorder="1" applyAlignment="1" applyProtection="1">
      <alignment horizontal="left" vertical="center"/>
      <protection locked="0"/>
    </xf>
    <xf numFmtId="0" fontId="1" fillId="0" borderId="4" xfId="0" applyFont="1" applyBorder="1" applyAlignment="1">
      <alignment horizontal="left"/>
    </xf>
    <xf numFmtId="0" fontId="1" fillId="0" borderId="17" xfId="0" applyFont="1" applyBorder="1" applyAlignment="1">
      <alignment horizontal="center" wrapText="1"/>
    </xf>
    <xf numFmtId="0" fontId="0" fillId="0" borderId="20" xfId="0" applyBorder="1" applyAlignment="1">
      <alignment horizontal="left"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4" borderId="40" xfId="0" applyFont="1" applyFill="1" applyBorder="1" applyAlignment="1" applyProtection="1">
      <alignment vertical="center"/>
      <protection locked="0"/>
    </xf>
    <xf numFmtId="0" fontId="1" fillId="4" borderId="20" xfId="0" applyFont="1" applyFill="1" applyBorder="1" applyAlignment="1" applyProtection="1">
      <alignment vertical="center"/>
      <protection locked="0"/>
    </xf>
    <xf numFmtId="0" fontId="1" fillId="4" borderId="41" xfId="0" applyFont="1" applyFill="1" applyBorder="1" applyAlignment="1" applyProtection="1">
      <alignment vertical="center"/>
      <protection locked="0"/>
    </xf>
    <xf numFmtId="0" fontId="0" fillId="0" borderId="40" xfId="0" applyBorder="1" applyAlignment="1">
      <alignment horizontal="right" vertical="center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20" xfId="0" applyBorder="1"/>
    <xf numFmtId="0" fontId="0" fillId="0" borderId="41" xfId="0" applyBorder="1"/>
    <xf numFmtId="0" fontId="11" fillId="10" borderId="4" xfId="0" applyFont="1" applyFill="1" applyBorder="1" applyAlignment="1">
      <alignment horizontal="left" vertical="center"/>
    </xf>
    <xf numFmtId="0" fontId="11" fillId="10" borderId="0" xfId="0" applyFont="1" applyFill="1" applyAlignment="1">
      <alignment horizontal="left" vertical="center"/>
    </xf>
    <xf numFmtId="0" fontId="11" fillId="4" borderId="52" xfId="0" applyFont="1" applyFill="1" applyBorder="1" applyAlignment="1" applyProtection="1">
      <alignment vertical="center"/>
      <protection locked="0"/>
    </xf>
    <xf numFmtId="0" fontId="11" fillId="4" borderId="18" xfId="0" applyFont="1" applyFill="1" applyBorder="1" applyAlignment="1" applyProtection="1">
      <alignment vertical="center"/>
      <protection locked="0"/>
    </xf>
    <xf numFmtId="0" fontId="11" fillId="10" borderId="0" xfId="0" applyFont="1" applyFill="1"/>
    <xf numFmtId="0" fontId="3" fillId="10" borderId="35" xfId="0" applyFont="1" applyFill="1" applyBorder="1" applyAlignment="1">
      <alignment horizontal="left"/>
    </xf>
    <xf numFmtId="0" fontId="3" fillId="10" borderId="14" xfId="0" applyFont="1" applyFill="1" applyBorder="1" applyAlignment="1">
      <alignment horizontal="left"/>
    </xf>
    <xf numFmtId="0" fontId="3" fillId="10" borderId="15" xfId="0" applyFont="1" applyFill="1" applyBorder="1" applyAlignment="1">
      <alignment horizontal="left"/>
    </xf>
    <xf numFmtId="0" fontId="5" fillId="3" borderId="10" xfId="0" applyFont="1" applyFill="1" applyBorder="1" applyAlignment="1">
      <alignment horizontal="justify" vertical="center"/>
    </xf>
    <xf numFmtId="0" fontId="11" fillId="3" borderId="7" xfId="0" applyFont="1" applyFill="1" applyBorder="1" applyAlignment="1">
      <alignment horizontal="justify" vertical="center"/>
    </xf>
    <xf numFmtId="0" fontId="11" fillId="0" borderId="11" xfId="0" applyFont="1" applyBorder="1" applyAlignment="1">
      <alignment horizontal="justify" vertical="center"/>
    </xf>
    <xf numFmtId="0" fontId="11" fillId="0" borderId="8" xfId="0" applyFont="1" applyBorder="1" applyAlignment="1">
      <alignment horizontal="justify" vertical="center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165" fontId="3" fillId="0" borderId="19" xfId="0" applyNumberFormat="1" applyFont="1" applyBorder="1" applyAlignment="1" applyProtection="1">
      <alignment horizontal="right" vertical="center"/>
      <protection locked="0"/>
    </xf>
    <xf numFmtId="165" fontId="3" fillId="0" borderId="20" xfId="0" applyNumberFormat="1" applyFont="1" applyBorder="1" applyAlignment="1" applyProtection="1">
      <alignment horizontal="right" vertical="center"/>
      <protection locked="0"/>
    </xf>
    <xf numFmtId="165" fontId="3" fillId="0" borderId="21" xfId="0" applyNumberFormat="1" applyFont="1" applyBorder="1" applyAlignment="1" applyProtection="1">
      <alignment horizontal="right" vertical="center"/>
      <protection locked="0"/>
    </xf>
    <xf numFmtId="165" fontId="3" fillId="0" borderId="22" xfId="0" applyNumberFormat="1" applyFont="1" applyBorder="1" applyAlignment="1" applyProtection="1">
      <alignment horizontal="right" vertical="center"/>
      <protection locked="0"/>
    </xf>
    <xf numFmtId="165" fontId="3" fillId="0" borderId="23" xfId="0" applyNumberFormat="1" applyFont="1" applyBorder="1" applyAlignment="1" applyProtection="1">
      <alignment horizontal="right" vertical="center"/>
      <protection locked="0"/>
    </xf>
    <xf numFmtId="165" fontId="3" fillId="0" borderId="24" xfId="0" applyNumberFormat="1" applyFont="1" applyBorder="1" applyAlignment="1" applyProtection="1">
      <alignment horizontal="right" vertical="center"/>
      <protection locked="0"/>
    </xf>
    <xf numFmtId="0" fontId="3" fillId="4" borderId="12" xfId="0" applyFont="1" applyFill="1" applyBorder="1" applyAlignment="1" applyProtection="1">
      <alignment horizontal="center"/>
      <protection locked="0"/>
    </xf>
    <xf numFmtId="0" fontId="3" fillId="0" borderId="22" xfId="0" applyFont="1" applyBorder="1" applyProtection="1">
      <protection locked="0"/>
    </xf>
    <xf numFmtId="0" fontId="3" fillId="0" borderId="23" xfId="0" applyFont="1" applyBorder="1" applyProtection="1">
      <protection locked="0"/>
    </xf>
    <xf numFmtId="0" fontId="3" fillId="0" borderId="24" xfId="0" applyFont="1" applyBorder="1" applyProtection="1">
      <protection locked="0"/>
    </xf>
    <xf numFmtId="0" fontId="3" fillId="0" borderId="19" xfId="0" applyFont="1" applyBorder="1" applyProtection="1">
      <protection locked="0"/>
    </xf>
    <xf numFmtId="0" fontId="3" fillId="0" borderId="20" xfId="0" applyFont="1" applyBorder="1" applyProtection="1">
      <protection locked="0"/>
    </xf>
    <xf numFmtId="0" fontId="3" fillId="0" borderId="21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3" fillId="5" borderId="10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top" wrapText="1"/>
    </xf>
    <xf numFmtId="0" fontId="5" fillId="5" borderId="8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horizontal="justify" vertical="center" wrapText="1"/>
    </xf>
    <xf numFmtId="0" fontId="2" fillId="5" borderId="14" xfId="0" applyFont="1" applyFill="1" applyBorder="1" applyAlignment="1">
      <alignment horizontal="justify" vertical="center" wrapText="1"/>
    </xf>
    <xf numFmtId="0" fontId="3" fillId="6" borderId="1" xfId="0" applyFont="1" applyFill="1" applyBorder="1" applyAlignment="1">
      <alignment horizontal="center" wrapText="1"/>
    </xf>
    <xf numFmtId="0" fontId="3" fillId="6" borderId="3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4" fillId="0" borderId="16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18" xfId="0" applyFont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4" borderId="16" xfId="0" applyFont="1" applyFill="1" applyBorder="1"/>
    <xf numFmtId="0" fontId="1" fillId="4" borderId="17" xfId="0" applyFont="1" applyFill="1" applyBorder="1"/>
    <xf numFmtId="0" fontId="1" fillId="4" borderId="18" xfId="0" applyFont="1" applyFill="1" applyBorder="1"/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46" xfId="0" applyFont="1" applyBorder="1" applyAlignment="1" applyProtection="1">
      <alignment horizontal="center" vertical="center"/>
      <protection locked="0"/>
    </xf>
    <xf numFmtId="0" fontId="3" fillId="6" borderId="43" xfId="0" applyFont="1" applyFill="1" applyBorder="1" applyAlignment="1">
      <alignment horizontal="center"/>
    </xf>
    <xf numFmtId="0" fontId="3" fillId="6" borderId="42" xfId="0" applyFont="1" applyFill="1" applyBorder="1" applyAlignment="1">
      <alignment horizontal="center" vertical="center"/>
    </xf>
    <xf numFmtId="0" fontId="3" fillId="6" borderId="43" xfId="0" applyFont="1" applyFill="1" applyBorder="1" applyAlignment="1">
      <alignment horizontal="center" vertical="center"/>
    </xf>
    <xf numFmtId="0" fontId="4" fillId="0" borderId="22" xfId="0" applyFont="1" applyBorder="1" applyAlignment="1" applyProtection="1">
      <alignment horizontal="left" vertical="center"/>
      <protection locked="0"/>
    </xf>
    <xf numFmtId="0" fontId="4" fillId="0" borderId="23" xfId="0" applyFont="1" applyBorder="1" applyAlignment="1" applyProtection="1">
      <alignment horizontal="left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>
      <alignment vertical="center"/>
    </xf>
    <xf numFmtId="0" fontId="15" fillId="4" borderId="10" xfId="0" applyFont="1" applyFill="1" applyBorder="1" applyAlignment="1">
      <alignment horizontal="left" wrapText="1"/>
    </xf>
    <xf numFmtId="0" fontId="15" fillId="4" borderId="7" xfId="0" applyFont="1" applyFill="1" applyBorder="1" applyAlignment="1">
      <alignment horizontal="left" wrapText="1"/>
    </xf>
    <xf numFmtId="0" fontId="15" fillId="4" borderId="5" xfId="0" applyFont="1" applyFill="1" applyBorder="1" applyAlignment="1">
      <alignment horizontal="left" wrapText="1"/>
    </xf>
    <xf numFmtId="0" fontId="15" fillId="4" borderId="11" xfId="0" applyFont="1" applyFill="1" applyBorder="1" applyAlignment="1">
      <alignment horizontal="left" wrapText="1"/>
    </xf>
    <xf numFmtId="0" fontId="15" fillId="4" borderId="8" xfId="0" applyFont="1" applyFill="1" applyBorder="1" applyAlignment="1">
      <alignment horizontal="left" wrapText="1"/>
    </xf>
    <xf numFmtId="0" fontId="15" fillId="4" borderId="6" xfId="0" applyFont="1" applyFill="1" applyBorder="1" applyAlignment="1">
      <alignment horizontal="left" wrapText="1"/>
    </xf>
    <xf numFmtId="14" fontId="0" fillId="3" borderId="8" xfId="0" applyNumberFormat="1" applyFill="1" applyBorder="1" applyProtection="1">
      <protection locked="0"/>
    </xf>
    <xf numFmtId="0" fontId="1" fillId="4" borderId="0" xfId="0" applyFont="1" applyFill="1" applyAlignment="1" applyProtection="1">
      <alignment horizontal="left" vertical="center" wrapText="1"/>
      <protection locked="0"/>
    </xf>
    <xf numFmtId="0" fontId="0" fillId="4" borderId="0" xfId="0" applyFill="1" applyAlignment="1" applyProtection="1">
      <alignment horizontal="left" vertical="center"/>
      <protection locked="0"/>
    </xf>
    <xf numFmtId="0" fontId="3" fillId="0" borderId="10" xfId="0" applyFont="1" applyBorder="1" applyAlignment="1">
      <alignment horizontal="justify" vertical="center" wrapText="1"/>
    </xf>
    <xf numFmtId="0" fontId="0" fillId="0" borderId="7" xfId="0" applyBorder="1"/>
    <xf numFmtId="0" fontId="0" fillId="4" borderId="0" xfId="0" applyFill="1" applyAlignment="1" applyProtection="1">
      <alignment horizontal="center" vertical="center"/>
      <protection locked="0"/>
    </xf>
    <xf numFmtId="0" fontId="0" fillId="8" borderId="8" xfId="0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0" fillId="4" borderId="8" xfId="0" applyFill="1" applyBorder="1" applyAlignment="1" applyProtection="1">
      <alignment horizontal="left" vertical="center"/>
      <protection locked="0"/>
    </xf>
    <xf numFmtId="0" fontId="10" fillId="9" borderId="0" xfId="0" applyFont="1" applyFill="1" applyAlignment="1">
      <alignment horizontal="left" vertical="center"/>
    </xf>
    <xf numFmtId="0" fontId="6" fillId="11" borderId="0" xfId="0" applyFont="1" applyFill="1" applyAlignment="1">
      <alignment horizontal="justify" vertical="center"/>
    </xf>
    <xf numFmtId="0" fontId="1" fillId="0" borderId="19" xfId="0" applyFont="1" applyBorder="1" applyAlignment="1" applyProtection="1">
      <alignment horizontal="left" vertical="center" wrapText="1"/>
      <protection locked="0"/>
    </xf>
    <xf numFmtId="0" fontId="0" fillId="0" borderId="21" xfId="0" applyBorder="1" applyProtection="1">
      <protection locked="0"/>
    </xf>
    <xf numFmtId="0" fontId="5" fillId="6" borderId="13" xfId="0" applyFont="1" applyFill="1" applyBorder="1"/>
    <xf numFmtId="0" fontId="5" fillId="6" borderId="14" xfId="0" applyFont="1" applyFill="1" applyBorder="1"/>
    <xf numFmtId="0" fontId="5" fillId="6" borderId="37" xfId="0" applyFont="1" applyFill="1" applyBorder="1"/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9" borderId="0" xfId="0" applyFont="1" applyFill="1" applyAlignment="1">
      <alignment horizontal="justify" vertical="center"/>
    </xf>
    <xf numFmtId="0" fontId="0" fillId="9" borderId="0" xfId="0" applyFill="1"/>
    <xf numFmtId="0" fontId="3" fillId="2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0" fillId="6" borderId="5" xfId="0" applyFill="1" applyBorder="1"/>
    <xf numFmtId="0" fontId="8" fillId="6" borderId="11" xfId="0" applyFont="1" applyFill="1" applyBorder="1" applyAlignment="1">
      <alignment horizontal="center" vertical="center" wrapText="1"/>
    </xf>
    <xf numFmtId="0" fontId="0" fillId="6" borderId="6" xfId="0" applyFill="1" applyBorder="1"/>
    <xf numFmtId="165" fontId="3" fillId="0" borderId="16" xfId="0" applyNumberFormat="1" applyFont="1" applyBorder="1" applyAlignment="1" applyProtection="1">
      <alignment horizontal="center" vertical="center" wrapText="1"/>
      <protection locked="0"/>
    </xf>
    <xf numFmtId="165" fontId="4" fillId="0" borderId="18" xfId="0" applyNumberFormat="1" applyFont="1" applyBorder="1" applyProtection="1"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8" fillId="4" borderId="13" xfId="0" applyFont="1" applyFill="1" applyBorder="1" applyAlignment="1" applyProtection="1">
      <alignment horizontal="center" vertical="center" wrapText="1"/>
      <protection locked="0"/>
    </xf>
    <xf numFmtId="0" fontId="8" fillId="4" borderId="14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4" borderId="7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justify" vertical="center" wrapText="1"/>
    </xf>
    <xf numFmtId="0" fontId="12" fillId="0" borderId="17" xfId="0" applyFont="1" applyBorder="1" applyAlignment="1">
      <alignment vertical="center"/>
    </xf>
    <xf numFmtId="0" fontId="12" fillId="0" borderId="18" xfId="0" applyFont="1" applyBorder="1" applyAlignment="1">
      <alignment vertical="center"/>
    </xf>
    <xf numFmtId="0" fontId="3" fillId="6" borderId="19" xfId="0" applyFont="1" applyFill="1" applyBorder="1" applyAlignment="1">
      <alignment horizontal="justify" vertical="center" wrapText="1"/>
    </xf>
    <xf numFmtId="0" fontId="4" fillId="6" borderId="20" xfId="0" applyFont="1" applyFill="1" applyBorder="1"/>
    <xf numFmtId="0" fontId="4" fillId="6" borderId="21" xfId="0" applyFont="1" applyFill="1" applyBorder="1"/>
    <xf numFmtId="0" fontId="3" fillId="0" borderId="10" xfId="0" applyFont="1" applyBorder="1"/>
    <xf numFmtId="0" fontId="8" fillId="6" borderId="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0" borderId="19" xfId="0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4" fillId="0" borderId="21" xfId="0" applyFont="1" applyBorder="1" applyAlignment="1" applyProtection="1">
      <alignment horizontal="left" vertical="center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2" fillId="5" borderId="10" xfId="0" applyFont="1" applyFill="1" applyBorder="1" applyAlignment="1">
      <alignment horizontal="justify" vertical="center" wrapText="1"/>
    </xf>
    <xf numFmtId="0" fontId="2" fillId="5" borderId="7" xfId="0" applyFont="1" applyFill="1" applyBorder="1" applyAlignment="1">
      <alignment horizontal="justify" vertical="center" wrapText="1"/>
    </xf>
    <xf numFmtId="0" fontId="2" fillId="5" borderId="5" xfId="0" applyFont="1" applyFill="1" applyBorder="1" applyAlignment="1">
      <alignment horizontal="justify" vertical="center" wrapText="1"/>
    </xf>
    <xf numFmtId="0" fontId="2" fillId="5" borderId="11" xfId="0" applyFont="1" applyFill="1" applyBorder="1" applyAlignment="1">
      <alignment horizontal="justify" vertical="center" wrapText="1"/>
    </xf>
    <xf numFmtId="0" fontId="2" fillId="5" borderId="8" xfId="0" applyFont="1" applyFill="1" applyBorder="1" applyAlignment="1">
      <alignment horizontal="justify" vertical="center" wrapText="1"/>
    </xf>
    <xf numFmtId="0" fontId="2" fillId="5" borderId="6" xfId="0" applyFont="1" applyFill="1" applyBorder="1" applyAlignment="1">
      <alignment horizontal="justify" vertical="center" wrapText="1"/>
    </xf>
    <xf numFmtId="0" fontId="3" fillId="0" borderId="18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1" fillId="2" borderId="45" xfId="0" applyFont="1" applyFill="1" applyBorder="1" applyAlignment="1">
      <alignment horizontal="center" vertical="center"/>
    </xf>
    <xf numFmtId="0" fontId="1" fillId="2" borderId="49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left" vertical="center"/>
    </xf>
    <xf numFmtId="0" fontId="4" fillId="6" borderId="14" xfId="0" applyFont="1" applyFill="1" applyBorder="1" applyAlignment="1">
      <alignment horizontal="left" vertical="center"/>
    </xf>
    <xf numFmtId="0" fontId="1" fillId="4" borderId="55" xfId="0" applyFont="1" applyFill="1" applyBorder="1" applyAlignment="1">
      <alignment horizontal="center" vertical="center"/>
    </xf>
    <xf numFmtId="0" fontId="1" fillId="4" borderId="56" xfId="0" applyFont="1" applyFill="1" applyBorder="1" applyAlignment="1">
      <alignment horizontal="center" vertical="center"/>
    </xf>
    <xf numFmtId="0" fontId="0" fillId="7" borderId="13" xfId="0" applyFill="1" applyBorder="1" applyAlignment="1" applyProtection="1">
      <alignment horizontal="center" vertical="center" wrapText="1"/>
      <protection locked="0"/>
    </xf>
    <xf numFmtId="0" fontId="0" fillId="7" borderId="15" xfId="0" applyFill="1" applyBorder="1" applyAlignment="1" applyProtection="1">
      <alignment horizontal="center" vertical="center" wrapText="1"/>
      <protection locked="0"/>
    </xf>
    <xf numFmtId="0" fontId="0" fillId="7" borderId="10" xfId="0" applyFill="1" applyBorder="1" applyAlignment="1" applyProtection="1">
      <alignment horizontal="center" vertical="center" wrapText="1"/>
      <protection locked="0"/>
    </xf>
    <xf numFmtId="0" fontId="0" fillId="7" borderId="5" xfId="0" applyFill="1" applyBorder="1" applyAlignment="1" applyProtection="1">
      <alignment horizontal="center" vertical="center" wrapText="1"/>
      <protection locked="0"/>
    </xf>
    <xf numFmtId="0" fontId="1" fillId="4" borderId="53" xfId="0" applyFont="1" applyFill="1" applyBorder="1" applyAlignment="1">
      <alignment horizontal="center" vertical="center"/>
    </xf>
    <xf numFmtId="0" fontId="1" fillId="4" borderId="5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3" fillId="0" borderId="19" xfId="0" applyNumberFormat="1" applyFont="1" applyBorder="1" applyAlignment="1" applyProtection="1">
      <alignment horizontal="center" vertical="center" wrapText="1"/>
      <protection locked="0"/>
    </xf>
    <xf numFmtId="165" fontId="4" fillId="0" borderId="21" xfId="0" applyNumberFormat="1" applyFont="1" applyBorder="1" applyProtection="1"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3" borderId="14" xfId="0" applyFill="1" applyBorder="1" applyAlignment="1">
      <alignment horizontal="left" vertical="center" wrapText="1"/>
    </xf>
    <xf numFmtId="0" fontId="0" fillId="3" borderId="15" xfId="0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0" fillId="0" borderId="18" xfId="0" applyBorder="1"/>
    <xf numFmtId="0" fontId="3" fillId="2" borderId="19" xfId="0" applyFont="1" applyFill="1" applyBorder="1" applyAlignment="1">
      <alignment horizontal="center" vertical="center" wrapText="1"/>
    </xf>
    <xf numFmtId="0" fontId="0" fillId="0" borderId="21" xfId="0" applyBorder="1"/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4" fillId="0" borderId="35" xfId="0" applyFont="1" applyBorder="1" applyAlignment="1">
      <alignment horizontal="right" vertical="center"/>
    </xf>
    <xf numFmtId="0" fontId="4" fillId="0" borderId="37" xfId="0" applyFont="1" applyBorder="1" applyAlignment="1">
      <alignment horizontal="right" vertical="center"/>
    </xf>
    <xf numFmtId="0" fontId="0" fillId="4" borderId="55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23" fillId="0" borderId="31" xfId="0" applyFont="1" applyBorder="1" applyAlignment="1">
      <alignment horizontal="center" vertical="center" wrapText="1"/>
    </xf>
    <xf numFmtId="0" fontId="1" fillId="0" borderId="22" xfId="0" applyFont="1" applyBorder="1" applyAlignment="1" applyProtection="1">
      <alignment horizontal="left" vertical="center" wrapText="1"/>
      <protection locked="0"/>
    </xf>
    <xf numFmtId="0" fontId="0" fillId="0" borderId="24" xfId="0" applyBorder="1" applyProtection="1">
      <protection locked="0"/>
    </xf>
    <xf numFmtId="165" fontId="3" fillId="0" borderId="22" xfId="0" applyNumberFormat="1" applyFont="1" applyBorder="1" applyAlignment="1" applyProtection="1">
      <alignment horizontal="center" vertical="center" wrapText="1"/>
      <protection locked="0"/>
    </xf>
    <xf numFmtId="165" fontId="4" fillId="0" borderId="24" xfId="0" applyNumberFormat="1" applyFont="1" applyBorder="1" applyProtection="1"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11" borderId="10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top"/>
    </xf>
    <xf numFmtId="0" fontId="17" fillId="3" borderId="0" xfId="0" applyFont="1" applyFill="1" applyAlignment="1">
      <alignment horizontal="center" vertical="top"/>
    </xf>
    <xf numFmtId="0" fontId="17" fillId="3" borderId="9" xfId="0" applyFont="1" applyFill="1" applyBorder="1" applyAlignment="1">
      <alignment horizontal="center" vertical="top"/>
    </xf>
    <xf numFmtId="0" fontId="22" fillId="3" borderId="11" xfId="1" applyFill="1" applyBorder="1" applyAlignment="1" applyProtection="1">
      <alignment horizontal="left" vertical="top"/>
      <protection locked="0"/>
    </xf>
    <xf numFmtId="0" fontId="17" fillId="3" borderId="8" xfId="0" applyFont="1" applyFill="1" applyBorder="1" applyAlignment="1" applyProtection="1">
      <alignment horizontal="left" vertical="top"/>
      <protection locked="0"/>
    </xf>
    <xf numFmtId="0" fontId="17" fillId="3" borderId="6" xfId="0" applyFont="1" applyFill="1" applyBorder="1" applyAlignment="1" applyProtection="1">
      <alignment horizontal="left" vertical="top"/>
      <protection locked="0"/>
    </xf>
    <xf numFmtId="0" fontId="8" fillId="6" borderId="5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164" fontId="1" fillId="4" borderId="25" xfId="0" applyNumberFormat="1" applyFont="1" applyFill="1" applyBorder="1" applyAlignment="1" applyProtection="1">
      <alignment horizontal="center" vertical="center"/>
      <protection locked="0"/>
    </xf>
    <xf numFmtId="164" fontId="1" fillId="4" borderId="32" xfId="0" applyNumberFormat="1" applyFont="1" applyFill="1" applyBorder="1" applyAlignment="1" applyProtection="1">
      <alignment horizontal="center" vertical="center"/>
      <protection locked="0"/>
    </xf>
    <xf numFmtId="0" fontId="3" fillId="9" borderId="0" xfId="0" applyFont="1" applyFill="1"/>
    <xf numFmtId="164" fontId="1" fillId="4" borderId="26" xfId="0" applyNumberFormat="1" applyFont="1" applyFill="1" applyBorder="1" applyAlignment="1" applyProtection="1">
      <alignment horizontal="center" vertical="center"/>
      <protection locked="0"/>
    </xf>
    <xf numFmtId="164" fontId="1" fillId="4" borderId="31" xfId="0" applyNumberFormat="1" applyFont="1" applyFill="1" applyBorder="1" applyAlignment="1" applyProtection="1">
      <alignment horizontal="center" vertical="center"/>
      <protection locked="0"/>
    </xf>
    <xf numFmtId="0" fontId="11" fillId="6" borderId="10" xfId="0" applyFont="1" applyFill="1" applyBorder="1" applyAlignment="1">
      <alignment vertical="center" wrapText="1"/>
    </xf>
    <xf numFmtId="0" fontId="11" fillId="6" borderId="7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vertical="center" wrapText="1"/>
    </xf>
    <xf numFmtId="0" fontId="11" fillId="6" borderId="0" xfId="0" applyFont="1" applyFill="1" applyAlignment="1">
      <alignment vertical="center" wrapText="1"/>
    </xf>
    <xf numFmtId="164" fontId="1" fillId="4" borderId="28" xfId="0" applyNumberFormat="1" applyFont="1" applyFill="1" applyBorder="1" applyAlignment="1" applyProtection="1">
      <alignment horizontal="center" vertical="center"/>
      <protection locked="0"/>
    </xf>
    <xf numFmtId="164" fontId="1" fillId="4" borderId="30" xfId="0" applyNumberFormat="1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0" fillId="0" borderId="5" xfId="0" applyBorder="1"/>
    <xf numFmtId="0" fontId="3" fillId="0" borderId="10" xfId="0" applyFont="1" applyBorder="1" applyAlignment="1">
      <alignment vertical="center"/>
    </xf>
    <xf numFmtId="0" fontId="3" fillId="11" borderId="10" xfId="0" applyFont="1" applyFill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/>
    </xf>
    <xf numFmtId="0" fontId="3" fillId="11" borderId="5" xfId="0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11" borderId="8" xfId="0" applyFont="1" applyFill="1" applyBorder="1" applyAlignment="1">
      <alignment horizontal="center" vertical="center"/>
    </xf>
    <xf numFmtId="0" fontId="3" fillId="11" borderId="6" xfId="0" applyFont="1" applyFill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8" fillId="4" borderId="15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1" fillId="4" borderId="40" xfId="0" applyFont="1" applyFill="1" applyBorder="1" applyAlignment="1" applyProtection="1">
      <alignment horizontal="center"/>
      <protection locked="0"/>
    </xf>
    <xf numFmtId="0" fontId="1" fillId="4" borderId="41" xfId="0" applyFont="1" applyFill="1" applyBorder="1" applyAlignment="1" applyProtection="1">
      <alignment horizontal="center"/>
      <protection locked="0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1" fillId="4" borderId="19" xfId="0" applyFont="1" applyFill="1" applyBorder="1" applyAlignment="1" applyProtection="1">
      <alignment horizontal="left" vertical="center"/>
      <protection locked="0"/>
    </xf>
    <xf numFmtId="0" fontId="1" fillId="4" borderId="20" xfId="0" applyFont="1" applyFill="1" applyBorder="1" applyAlignment="1" applyProtection="1">
      <alignment horizontal="left" vertical="center"/>
      <protection locked="0"/>
    </xf>
    <xf numFmtId="0" fontId="1" fillId="4" borderId="21" xfId="0" applyFont="1" applyFill="1" applyBorder="1" applyAlignment="1" applyProtection="1">
      <alignment horizontal="left" vertical="center"/>
      <protection locked="0"/>
    </xf>
    <xf numFmtId="0" fontId="7" fillId="0" borderId="40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1" fillId="0" borderId="19" xfId="0" applyFont="1" applyBorder="1" applyAlignment="1">
      <alignment horizontal="left"/>
    </xf>
    <xf numFmtId="0" fontId="0" fillId="0" borderId="20" xfId="0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0" fillId="0" borderId="41" xfId="0" applyBorder="1" applyAlignment="1">
      <alignment horizontal="left"/>
    </xf>
    <xf numFmtId="0" fontId="1" fillId="4" borderId="10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7" fillId="0" borderId="39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24" fillId="0" borderId="0" xfId="1" applyFont="1" applyAlignment="1" applyProtection="1">
      <protection locked="0"/>
    </xf>
    <xf numFmtId="0" fontId="17" fillId="0" borderId="0" xfId="0" applyFont="1" applyProtection="1">
      <protection locked="0"/>
    </xf>
    <xf numFmtId="0" fontId="20" fillId="3" borderId="10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1" fillId="4" borderId="52" xfId="0" applyFont="1" applyFill="1" applyBorder="1" applyAlignment="1" applyProtection="1">
      <alignment horizontal="center"/>
      <protection locked="0"/>
    </xf>
    <xf numFmtId="0" fontId="1" fillId="4" borderId="59" xfId="0" applyFont="1" applyFill="1" applyBorder="1" applyAlignment="1" applyProtection="1">
      <alignment horizontal="center"/>
      <protection locked="0"/>
    </xf>
    <xf numFmtId="0" fontId="0" fillId="6" borderId="10" xfId="0" applyFill="1" applyBorder="1" applyAlignment="1" applyProtection="1">
      <alignment horizontal="left" vertical="center" wrapText="1"/>
      <protection locked="0"/>
    </xf>
    <xf numFmtId="0" fontId="0" fillId="6" borderId="5" xfId="0" applyFill="1" applyBorder="1" applyAlignment="1" applyProtection="1">
      <alignment horizontal="left" vertical="center" wrapText="1"/>
      <protection locked="0"/>
    </xf>
    <xf numFmtId="0" fontId="3" fillId="0" borderId="62" xfId="0" applyFont="1" applyBorder="1" applyAlignment="1" applyProtection="1">
      <alignment horizontal="center" vertical="center"/>
      <protection locked="0"/>
    </xf>
    <xf numFmtId="0" fontId="0" fillId="0" borderId="63" xfId="0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6" borderId="13" xfId="0" applyFill="1" applyBorder="1" applyAlignment="1" applyProtection="1">
      <alignment horizontal="left" vertical="center" wrapText="1"/>
      <protection locked="0"/>
    </xf>
    <xf numFmtId="0" fontId="0" fillId="6" borderId="15" xfId="0" applyFill="1" applyBorder="1" applyAlignment="1" applyProtection="1">
      <alignment horizontal="left" vertical="center" wrapText="1"/>
      <protection locked="0"/>
    </xf>
    <xf numFmtId="0" fontId="3" fillId="0" borderId="64" xfId="0" applyFont="1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1" fillId="4" borderId="38" xfId="0" applyFont="1" applyFill="1" applyBorder="1" applyAlignment="1" applyProtection="1">
      <alignment horizontal="center"/>
      <protection locked="0"/>
    </xf>
    <xf numFmtId="0" fontId="1" fillId="4" borderId="23" xfId="0" applyFont="1" applyFill="1" applyBorder="1" applyAlignment="1" applyProtection="1">
      <alignment horizontal="center"/>
      <protection locked="0"/>
    </xf>
    <xf numFmtId="0" fontId="1" fillId="4" borderId="24" xfId="0" applyFont="1" applyFill="1" applyBorder="1" applyAlignment="1" applyProtection="1">
      <alignment horizontal="center"/>
      <protection locked="0"/>
    </xf>
    <xf numFmtId="0" fontId="1" fillId="4" borderId="21" xfId="0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47" xfId="0" applyBorder="1" applyAlignment="1">
      <alignment horizontal="center"/>
    </xf>
    <xf numFmtId="0" fontId="16" fillId="4" borderId="40" xfId="0" applyFont="1" applyFill="1" applyBorder="1" applyAlignment="1" applyProtection="1">
      <alignment horizontal="left"/>
      <protection locked="0"/>
    </xf>
    <xf numFmtId="0" fontId="16" fillId="4" borderId="41" xfId="0" applyFont="1" applyFill="1" applyBorder="1" applyAlignment="1" applyProtection="1">
      <alignment horizontal="left"/>
      <protection locked="0"/>
    </xf>
    <xf numFmtId="0" fontId="1" fillId="0" borderId="40" xfId="0" applyFont="1" applyBorder="1" applyAlignment="1">
      <alignment horizontal="right"/>
    </xf>
    <xf numFmtId="0" fontId="1" fillId="0" borderId="41" xfId="0" applyFont="1" applyBorder="1" applyAlignment="1">
      <alignment horizontal="right"/>
    </xf>
    <xf numFmtId="0" fontId="1" fillId="0" borderId="22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1" fillId="0" borderId="47" xfId="0" applyFont="1" applyBorder="1" applyAlignment="1">
      <alignment vertical="center"/>
    </xf>
    <xf numFmtId="0" fontId="1" fillId="0" borderId="20" xfId="0" applyFont="1" applyBorder="1" applyAlignment="1">
      <alignment horizontal="right" vertical="center"/>
    </xf>
    <xf numFmtId="0" fontId="1" fillId="0" borderId="41" xfId="0" applyFont="1" applyBorder="1" applyAlignment="1">
      <alignment horizontal="right" vertical="center"/>
    </xf>
    <xf numFmtId="0" fontId="6" fillId="11" borderId="0" xfId="0" applyFont="1" applyFill="1" applyAlignment="1">
      <alignment horizontal="left" vertical="center"/>
    </xf>
    <xf numFmtId="0" fontId="4" fillId="4" borderId="26" xfId="0" applyFont="1" applyFill="1" applyBorder="1" applyAlignment="1" applyProtection="1">
      <alignment horizontal="left" vertical="center"/>
      <protection locked="0"/>
    </xf>
    <xf numFmtId="0" fontId="4" fillId="4" borderId="31" xfId="0" applyFont="1" applyFill="1" applyBorder="1" applyAlignment="1" applyProtection="1">
      <alignment horizontal="left" vertical="center"/>
      <protection locked="0"/>
    </xf>
    <xf numFmtId="0" fontId="4" fillId="4" borderId="25" xfId="0" applyFont="1" applyFill="1" applyBorder="1" applyAlignment="1" applyProtection="1">
      <alignment horizontal="left" vertical="center"/>
      <protection locked="0"/>
    </xf>
    <xf numFmtId="0" fontId="4" fillId="4" borderId="32" xfId="0" applyFont="1" applyFill="1" applyBorder="1" applyAlignment="1" applyProtection="1">
      <alignment horizontal="left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4" fillId="4" borderId="28" xfId="0" applyFont="1" applyFill="1" applyBorder="1" applyAlignment="1" applyProtection="1">
      <alignment horizontal="left" vertical="center" wrapText="1"/>
      <protection locked="0"/>
    </xf>
    <xf numFmtId="0" fontId="4" fillId="4" borderId="30" xfId="0" applyFont="1" applyFill="1" applyBorder="1" applyAlignment="1" applyProtection="1">
      <alignment horizontal="left" vertical="center" wrapText="1"/>
      <protection locked="0"/>
    </xf>
    <xf numFmtId="0" fontId="4" fillId="4" borderId="26" xfId="0" applyFont="1" applyFill="1" applyBorder="1" applyAlignment="1" applyProtection="1">
      <alignment horizontal="left" vertical="center" wrapText="1"/>
      <protection locked="0"/>
    </xf>
    <xf numFmtId="0" fontId="4" fillId="4" borderId="31" xfId="0" applyFont="1" applyFill="1" applyBorder="1" applyAlignment="1" applyProtection="1">
      <alignment horizontal="left" vertical="center" wrapText="1"/>
      <protection locked="0"/>
    </xf>
    <xf numFmtId="0" fontId="4" fillId="4" borderId="40" xfId="0" applyFont="1" applyFill="1" applyBorder="1" applyAlignment="1" applyProtection="1">
      <alignment horizontal="left" vertical="center"/>
      <protection locked="0"/>
    </xf>
    <xf numFmtId="0" fontId="4" fillId="4" borderId="20" xfId="0" applyFont="1" applyFill="1" applyBorder="1" applyAlignment="1" applyProtection="1">
      <alignment horizontal="left" vertical="center"/>
      <protection locked="0"/>
    </xf>
    <xf numFmtId="0" fontId="4" fillId="4" borderId="21" xfId="0" applyFont="1" applyFill="1" applyBorder="1" applyAlignment="1" applyProtection="1">
      <alignment horizontal="left" vertical="center"/>
      <protection locked="0"/>
    </xf>
  </cellXfs>
  <cellStyles count="4">
    <cellStyle name="Komma" xfId="2" builtinId="3"/>
    <cellStyle name="Link" xfId="1" builtinId="8"/>
    <cellStyle name="Prozent" xfId="3" builtinId="5"/>
    <cellStyle name="Standard" xfId="0" builtinId="0"/>
  </cellStyles>
  <dxfs count="58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1" formatCode="0"/>
    </dxf>
    <dxf>
      <numFmt numFmtId="19" formatCode="dd/mm/yyyy"/>
    </dxf>
    <dxf>
      <numFmt numFmtId="19" formatCode="dd/mm/yyyy"/>
    </dxf>
    <dxf>
      <numFmt numFmtId="30" formatCode="@"/>
    </dxf>
    <dxf>
      <numFmt numFmtId="167" formatCode="0.0"/>
      <fill>
        <patternFill patternType="none">
          <fgColor indexed="64"/>
          <bgColor indexed="65"/>
        </patternFill>
      </fill>
    </dxf>
    <dxf>
      <numFmt numFmtId="1" formatCode="0"/>
    </dxf>
    <dxf>
      <numFmt numFmtId="1" formatCode="0"/>
    </dxf>
    <dxf>
      <numFmt numFmtId="30" formatCode="@"/>
    </dxf>
    <dxf>
      <numFmt numFmtId="1" formatCode="0"/>
    </dxf>
    <dxf>
      <numFmt numFmtId="2" formatCode="0.00"/>
      <fill>
        <patternFill patternType="none">
          <fgColor indexed="64"/>
          <bgColor indexed="65"/>
        </patternFill>
      </fill>
    </dxf>
    <dxf>
      <numFmt numFmtId="30" formatCode="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colors>
    <mruColors>
      <color rgb="FFFF505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114</xdr:row>
      <xdr:rowOff>28575</xdr:rowOff>
    </xdr:from>
    <xdr:to>
      <xdr:col>6</xdr:col>
      <xdr:colOff>581025</xdr:colOff>
      <xdr:row>115</xdr:row>
      <xdr:rowOff>0</xdr:rowOff>
    </xdr:to>
    <xdr:sp macro="" textlink="">
      <xdr:nvSpPr>
        <xdr:cNvPr id="2" name="Pfeil: nach rechts 1">
          <a:extLst>
            <a:ext uri="{FF2B5EF4-FFF2-40B4-BE49-F238E27FC236}">
              <a16:creationId xmlns:a16="http://schemas.microsoft.com/office/drawing/2014/main" id="{7F4821F0-544D-41F2-81A4-B9C08D858AA0}"/>
            </a:ext>
          </a:extLst>
        </xdr:cNvPr>
        <xdr:cNvSpPr/>
      </xdr:nvSpPr>
      <xdr:spPr>
        <a:xfrm>
          <a:off x="5038725" y="25707975"/>
          <a:ext cx="419100" cy="190500"/>
        </a:xfrm>
        <a:prstGeom prst="rightArrow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16</xdr:col>
      <xdr:colOff>542925</xdr:colOff>
      <xdr:row>0</xdr:row>
      <xdr:rowOff>85727</xdr:rowOff>
    </xdr:from>
    <xdr:to>
      <xdr:col>18</xdr:col>
      <xdr:colOff>44064</xdr:colOff>
      <xdr:row>3</xdr:row>
      <xdr:rowOff>95252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66CC8CA-FD78-4DFE-854B-B85FAC9FC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85727"/>
          <a:ext cx="1044189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338048</xdr:colOff>
      <xdr:row>0</xdr:row>
      <xdr:rowOff>85725</xdr:rowOff>
    </xdr:from>
    <xdr:to>
      <xdr:col>20</xdr:col>
      <xdr:colOff>131648</xdr:colOff>
      <xdr:row>3</xdr:row>
      <xdr:rowOff>96825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815BC15-91D2-4989-8DB2-E012F775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0273" y="85725"/>
          <a:ext cx="1317600" cy="67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276225</xdr:colOff>
      <xdr:row>0</xdr:row>
      <xdr:rowOff>57150</xdr:rowOff>
    </xdr:from>
    <xdr:to>
      <xdr:col>22</xdr:col>
      <xdr:colOff>9525</xdr:colOff>
      <xdr:row>3</xdr:row>
      <xdr:rowOff>0</xdr:rowOff>
    </xdr:to>
    <xdr:pic>
      <xdr:nvPicPr>
        <xdr:cNvPr id="5" name="Grafik 4" descr="Differenzdeckung für Leasing- und kreditfinanzierte Fahrzeuge (GAP)">
          <a:extLst>
            <a:ext uri="{FF2B5EF4-FFF2-40B4-BE49-F238E27FC236}">
              <a16:creationId xmlns:a16="http://schemas.microsoft.com/office/drawing/2014/main" id="{4DBE44B8-AE3A-4AEC-A8A9-5AD0F23E844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449" t="17844" b="18128"/>
        <a:stretch/>
      </xdr:blipFill>
      <xdr:spPr bwMode="auto">
        <a:xfrm>
          <a:off x="15792450" y="57150"/>
          <a:ext cx="14287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45</xdr:row>
      <xdr:rowOff>28575</xdr:rowOff>
    </xdr:from>
    <xdr:to>
      <xdr:col>6</xdr:col>
      <xdr:colOff>581025</xdr:colOff>
      <xdr:row>46</xdr:row>
      <xdr:rowOff>0</xdr:rowOff>
    </xdr:to>
    <xdr:sp macro="" textlink="">
      <xdr:nvSpPr>
        <xdr:cNvPr id="2" name="Pfeil: nach rechts 1">
          <a:extLst>
            <a:ext uri="{FF2B5EF4-FFF2-40B4-BE49-F238E27FC236}">
              <a16:creationId xmlns:a16="http://schemas.microsoft.com/office/drawing/2014/main" id="{FBB3E0B5-B900-455F-B289-9DC15DF71D0A}"/>
            </a:ext>
          </a:extLst>
        </xdr:cNvPr>
        <xdr:cNvSpPr/>
      </xdr:nvSpPr>
      <xdr:spPr>
        <a:xfrm>
          <a:off x="4733925" y="7153275"/>
          <a:ext cx="419100" cy="133350"/>
        </a:xfrm>
        <a:prstGeom prst="rightArrow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16</xdr:col>
      <xdr:colOff>542925</xdr:colOff>
      <xdr:row>0</xdr:row>
      <xdr:rowOff>66677</xdr:rowOff>
    </xdr:from>
    <xdr:to>
      <xdr:col>18</xdr:col>
      <xdr:colOff>44064</xdr:colOff>
      <xdr:row>3</xdr:row>
      <xdr:rowOff>133352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6396280-94AE-4D7A-BC2E-C2D12840F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66677"/>
          <a:ext cx="1044189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338048</xdr:colOff>
      <xdr:row>0</xdr:row>
      <xdr:rowOff>66675</xdr:rowOff>
    </xdr:from>
    <xdr:to>
      <xdr:col>20</xdr:col>
      <xdr:colOff>131648</xdr:colOff>
      <xdr:row>3</xdr:row>
      <xdr:rowOff>134925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C4448FB-B801-4DEF-9994-4C7EB75CF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0273" y="66675"/>
          <a:ext cx="1317600" cy="67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247650</xdr:colOff>
      <xdr:row>0</xdr:row>
      <xdr:rowOff>38100</xdr:rowOff>
    </xdr:from>
    <xdr:to>
      <xdr:col>21</xdr:col>
      <xdr:colOff>742950</xdr:colOff>
      <xdr:row>3</xdr:row>
      <xdr:rowOff>38100</xdr:rowOff>
    </xdr:to>
    <xdr:pic>
      <xdr:nvPicPr>
        <xdr:cNvPr id="5" name="Grafik 4" descr="Differenzdeckung für Leasing- und kreditfinanzierte Fahrzeuge (GAP)">
          <a:extLst>
            <a:ext uri="{FF2B5EF4-FFF2-40B4-BE49-F238E27FC236}">
              <a16:creationId xmlns:a16="http://schemas.microsoft.com/office/drawing/2014/main" id="{9E7B8186-6709-40E9-A9C5-48593EFD1F2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449" t="17844" b="18128"/>
        <a:stretch/>
      </xdr:blipFill>
      <xdr:spPr bwMode="auto">
        <a:xfrm>
          <a:off x="15763875" y="38100"/>
          <a:ext cx="14287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111</xdr:row>
      <xdr:rowOff>28575</xdr:rowOff>
    </xdr:from>
    <xdr:to>
      <xdr:col>6</xdr:col>
      <xdr:colOff>581025</xdr:colOff>
      <xdr:row>112</xdr:row>
      <xdr:rowOff>0</xdr:rowOff>
    </xdr:to>
    <xdr:sp macro="" textlink="">
      <xdr:nvSpPr>
        <xdr:cNvPr id="3" name="Pfeil: nach rechts 2">
          <a:extLst>
            <a:ext uri="{FF2B5EF4-FFF2-40B4-BE49-F238E27FC236}">
              <a16:creationId xmlns:a16="http://schemas.microsoft.com/office/drawing/2014/main" id="{F8F9ADD6-0E47-4457-A2E5-00BB215E7338}"/>
            </a:ext>
          </a:extLst>
        </xdr:cNvPr>
        <xdr:cNvSpPr/>
      </xdr:nvSpPr>
      <xdr:spPr>
        <a:xfrm>
          <a:off x="5038725" y="26174700"/>
          <a:ext cx="419100" cy="209550"/>
        </a:xfrm>
        <a:prstGeom prst="rightArrow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16</xdr:col>
      <xdr:colOff>595223</xdr:colOff>
      <xdr:row>0</xdr:row>
      <xdr:rowOff>118973</xdr:rowOff>
    </xdr:from>
    <xdr:to>
      <xdr:col>18</xdr:col>
      <xdr:colOff>96362</xdr:colOff>
      <xdr:row>3</xdr:row>
      <xdr:rowOff>109448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8E6C5CC-0BD3-4FCB-6D67-5390DFF6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92023" y="118973"/>
          <a:ext cx="1044189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390346</xdr:colOff>
      <xdr:row>0</xdr:row>
      <xdr:rowOff>118971</xdr:rowOff>
    </xdr:from>
    <xdr:to>
      <xdr:col>20</xdr:col>
      <xdr:colOff>183946</xdr:colOff>
      <xdr:row>3</xdr:row>
      <xdr:rowOff>111021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57C8906E-397D-47AC-1F5A-6965305BB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196" y="118971"/>
          <a:ext cx="1317600" cy="67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285750</xdr:colOff>
      <xdr:row>0</xdr:row>
      <xdr:rowOff>123825</xdr:rowOff>
    </xdr:from>
    <xdr:to>
      <xdr:col>22</xdr:col>
      <xdr:colOff>19050</xdr:colOff>
      <xdr:row>3</xdr:row>
      <xdr:rowOff>47625</xdr:rowOff>
    </xdr:to>
    <xdr:pic>
      <xdr:nvPicPr>
        <xdr:cNvPr id="2" name="Grafik 1" descr="Differenzdeckung für Leasing- und kreditfinanzierte Fahrzeuge (GAP)">
          <a:extLst>
            <a:ext uri="{FF2B5EF4-FFF2-40B4-BE49-F238E27FC236}">
              <a16:creationId xmlns:a16="http://schemas.microsoft.com/office/drawing/2014/main" id="{AA78229C-8127-485E-9BF6-E59C2766CFC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449" t="17844" b="18128"/>
        <a:stretch/>
      </xdr:blipFill>
      <xdr:spPr bwMode="auto">
        <a:xfrm>
          <a:off x="15849600" y="123825"/>
          <a:ext cx="14287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0</xdr:row>
      <xdr:rowOff>57152</xdr:rowOff>
    </xdr:from>
    <xdr:to>
      <xdr:col>5</xdr:col>
      <xdr:colOff>482214</xdr:colOff>
      <xdr:row>3</xdr:row>
      <xdr:rowOff>104777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DB7DD4C-3D27-4514-B4B2-F0B7775C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57152"/>
          <a:ext cx="1044189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776198</xdr:colOff>
      <xdr:row>0</xdr:row>
      <xdr:rowOff>57150</xdr:rowOff>
    </xdr:from>
    <xdr:to>
      <xdr:col>7</xdr:col>
      <xdr:colOff>169748</xdr:colOff>
      <xdr:row>3</xdr:row>
      <xdr:rowOff>106350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B7B3AC2-B194-4C51-A050-5D75B1B42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6248" y="57150"/>
          <a:ext cx="1317600" cy="67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295275</xdr:colOff>
      <xdr:row>0</xdr:row>
      <xdr:rowOff>47625</xdr:rowOff>
    </xdr:from>
    <xdr:to>
      <xdr:col>9</xdr:col>
      <xdr:colOff>200025</xdr:colOff>
      <xdr:row>3</xdr:row>
      <xdr:rowOff>28575</xdr:rowOff>
    </xdr:to>
    <xdr:pic>
      <xdr:nvPicPr>
        <xdr:cNvPr id="4" name="Grafik 3" descr="Differenzdeckung für Leasing- und kreditfinanzierte Fahrzeuge (GAP)">
          <a:extLst>
            <a:ext uri="{FF2B5EF4-FFF2-40B4-BE49-F238E27FC236}">
              <a16:creationId xmlns:a16="http://schemas.microsoft.com/office/drawing/2014/main" id="{157D5DEA-2160-49AA-8873-0C0F1ED57AE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449" t="17844" b="18128"/>
        <a:stretch/>
      </xdr:blipFill>
      <xdr:spPr bwMode="auto">
        <a:xfrm>
          <a:off x="6429375" y="47625"/>
          <a:ext cx="14287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25400</xdr:rowOff>
    </xdr:from>
    <xdr:to>
      <xdr:col>0</xdr:col>
      <xdr:colOff>2660650</xdr:colOff>
      <xdr:row>9</xdr:row>
      <xdr:rowOff>2076450</xdr:rowOff>
    </xdr:to>
    <xdr:pic>
      <xdr:nvPicPr>
        <xdr:cNvPr id="2" name="Grafik 2">
          <a:extLst>
            <a:ext uri="{FF2B5EF4-FFF2-40B4-BE49-F238E27FC236}">
              <a16:creationId xmlns:a16="http://schemas.microsoft.com/office/drawing/2014/main" id="{C7F25D12-4619-4241-80D8-3C05D834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82725"/>
          <a:ext cx="774700" cy="136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10248900</xdr:colOff>
      <xdr:row>17</xdr:row>
      <xdr:rowOff>63500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83DB95F0-8410-41A9-8647-F757C5A5C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28875"/>
          <a:ext cx="771525" cy="387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M179:M183" totalsRowShown="0">
  <autoFilter ref="M179:M183" xr:uid="{00000000-0009-0000-0100-000001000000}"/>
  <tableColumns count="1">
    <tableColumn id="1" xr3:uid="{00000000-0010-0000-0000-000001000000}" name="Spalte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1DBA18-DD08-4CEF-B0F4-4C41388F74AC}" name="Tabelle13" displayName="Tabelle13" ref="M88:M92" totalsRowShown="0">
  <autoFilter ref="M88:M92" xr:uid="{1C911574-B312-4C13-AA2D-C328EBC3755A}"/>
  <tableColumns count="1">
    <tableColumn id="1" xr3:uid="{7481C079-0783-4D3C-B103-100CBEE95800}" name="Spalte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632325-9C00-4101-AB97-E53D58FBB529}" name="Tabelle14" displayName="Tabelle14" ref="M219:M223" totalsRowShown="0" headerRowDxfId="57" dataDxfId="56">
  <autoFilter ref="M219:M223" xr:uid="{A6632325-9C00-4101-AB97-E53D58FBB529}"/>
  <tableColumns count="1">
    <tableColumn id="1" xr3:uid="{0A6CE727-3B27-4415-9C5B-2272C176A4AC}" name="Spalte1" dataDxfId="5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441C4EF-BEDC-4486-927C-F42EAC735658}" name="Tabelle42" displayName="Tabelle42" ref="A1:AJ101" totalsRowShown="0" headerRowDxfId="54" dataDxfId="53">
  <autoFilter ref="A1:AJ101" xr:uid="{00000000-0009-0000-0100-000004000000}"/>
  <tableColumns count="36">
    <tableColumn id="1" xr3:uid="{390CE637-CDDA-4193-907A-96130A2FEBD9}" name="amtl. Kennzeichen" dataDxfId="52"/>
    <tableColumn id="4" xr3:uid="{6716E78E-FF56-45FC-9E15-11263E3C78DF}" name="WKZ" dataDxfId="51"/>
    <tableColumn id="12" xr3:uid="{A5898E70-ABF4-4531-9425-1660B6BBD263}" name="Stärke" dataDxfId="50"/>
    <tableColumn id="5" xr3:uid="{9C37CEAD-C646-400F-9BF2-D52BCAB3D877}" name="HSN" dataDxfId="49"/>
    <tableColumn id="9" xr3:uid="{DF1B0D5F-2D9D-4714-8B03-C8355ED0FB39}" name="TSN" dataDxfId="48"/>
    <tableColumn id="7" xr3:uid="{4CE0711C-40BD-4ED9-95FE-0221D98CFE77}" name="PLZ Halter" dataDxfId="47"/>
    <tableColumn id="15" xr3:uid="{451B06A8-32E5-428F-BF5B-1333BB7968A1}" name="zul. Gesamtgewicht (t)" dataDxfId="46"/>
    <tableColumn id="6" xr3:uid="{50E1DB02-54EB-4941-B210-1292CD5CC279}" name="Gesamtneuwert €" dataDxfId="45"/>
    <tableColumn id="16" xr3:uid="{EF19D0CD-C6F0-4479-948E-8BC5FC734E7F}" name="Antriebsart" dataDxfId="44"/>
    <tableColumn id="10" xr3:uid="{4205EB1B-E749-413B-865C-AD9B5CA66479}" name="Hubraum (ccm)" dataDxfId="43"/>
    <tableColumn id="8" xr3:uid="{D33AE24D-F84A-4023-B910-77B30B737040}" name="Gesamtplätze" dataDxfId="42"/>
    <tableColumn id="13" xr3:uid="{DE4F1AF4-761F-4965-9D0F-B684D043422D}" name="Hubkraft (t)" dataDxfId="41"/>
    <tableColumn id="11" xr3:uid="{7836FF3B-34F3-4F2F-9CAF-2551230F8723}" name="Fahrzeugident-Nummer" dataDxfId="40"/>
    <tableColumn id="17" xr3:uid="{9EE40561-88F1-4AEF-9D02-2B9424909492}" name="Erstzulassung" dataDxfId="39"/>
    <tableColumn id="34" xr3:uid="{0CB4EF9D-6B73-47D4-AE2D-51839B2B09F1}" name="Zulassung auf VN" dataDxfId="38"/>
    <tableColumn id="35" xr3:uid="{9A446CFB-17E9-45D6-A0DD-80F2A931A5C6}" name="Jahreskilometerlaufleistung" dataDxfId="37"/>
    <tableColumn id="18" xr3:uid="{D0A6C4A2-5CC9-487C-B694-FD36B6D27843}" name="Saison von/bis" dataDxfId="36"/>
    <tableColumn id="19" xr3:uid="{A926AE62-61B0-409E-9E73-AB92F3C952C8}" name="Aufbauart" dataDxfId="35"/>
    <tableColumn id="20" xr3:uid="{434132EC-1E87-4B1A-93F4-1FCE97A49800}" name="ABS" dataDxfId="34"/>
    <tableColumn id="2" xr3:uid="{3DE7E989-D4C5-4217-ACB5-CB5704B18A96}" name="Produkt KH" dataDxfId="33"/>
    <tableColumn id="23" xr3:uid="{BEA60232-170F-4B98-9561-C657BA9B8233}" name="Güterfolgeschäden" dataDxfId="32"/>
    <tableColumn id="24" xr3:uid="{09F56ADC-B52D-4A02-8B10-92E78B5E1E50}" name="Eigenkollisionsschäden" dataDxfId="31"/>
    <tableColumn id="25" xr3:uid="{774A1A0F-11FF-471B-B6B4-3AD496C437F5}" name="Zusatzfahrer" dataDxfId="30"/>
    <tableColumn id="26" xr3:uid="{7852BDC4-0ECF-4F5B-BBF0-01294F5B0909}" name="Zusatzfahrer 1" dataDxfId="29"/>
    <tableColumn id="27" xr3:uid="{707602E2-4E12-4978-9109-B95638BA062E}" name="Zusatzfahrer 2" dataDxfId="28"/>
    <tableColumn id="32" xr3:uid="{BBCF419F-B4D4-494B-8F02-729E43049156}" name="Zusatzfahrer 3" dataDxfId="27"/>
    <tableColumn id="21" xr3:uid="{E1578932-8A49-4601-AC93-B3DEBB9730FE}" name="Produkt Kasko" dataDxfId="26"/>
    <tableColumn id="22" xr3:uid="{438FAF8B-DC09-48E4-A18B-223E7A238237}" name="GAP" dataDxfId="25"/>
    <tableColumn id="30" xr3:uid="{84189181-8BED-4560-9BF6-FEFA107B3940}" name="KEX" dataDxfId="24"/>
    <tableColumn id="14" xr3:uid="{F5AC4948-95FB-44A2-8BC8-271628222201}" name="Innere Betriebsschäden" dataDxfId="23"/>
    <tableColumn id="3" xr3:uid="{2CF93935-98D1-4B38-A00B-EB1760DDFD96}" name="BleibMobil" dataDxfId="22"/>
    <tableColumn id="28" xr3:uid="{D692CEE2-AEE8-4AAC-A8FA-517425FD2A89}" name="Schutzbrief" dataDxfId="21"/>
    <tableColumn id="29" xr3:uid="{E49AB470-3C2C-412A-9E0B-19FB5563DF2D}" name="FSV/IU" dataDxfId="20"/>
    <tableColumn id="41" xr3:uid="{FBFD2AAB-5822-44DE-BE39-14AB33236ACA}" name="Rabattschutz KH" dataDxfId="19"/>
    <tableColumn id="31" xr3:uid="{BA0120CA-FAE6-4705-A368-6D0BB35E8446}" name="Rabattschutz VK" dataDxfId="18"/>
    <tableColumn id="40" xr3:uid="{1DD3D6D8-40EE-4D79-B852-F65A7520A6B5}" name="Werkstattservice" dataDxfId="17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ruvnet.ruv.de/ad/kfz/wissena-z/Documents/KHH_Risikofragebogen.xls" TargetMode="External"/><Relationship Id="rId2" Type="http://schemas.openxmlformats.org/officeDocument/2006/relationships/hyperlink" Target="https://ruvnet.ruv.de/ad/kfz/wissena-z/Seiten/kravag_truck_parking.aspx" TargetMode="External"/><Relationship Id="rId1" Type="http://schemas.openxmlformats.org/officeDocument/2006/relationships/hyperlink" Target="https://ruvnet.ruv.de/ad/kfz/Seiten/individualtarifierung.aspx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ruvnet.ruv.de/ad/kfz/Seiten/flottenpolice.aspx" TargetMode="External"/><Relationship Id="rId4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ruvnet.ruv.de/ad/kfz/wissena-z/Documents/KHH_Risikofragebogen.xls" TargetMode="External"/><Relationship Id="rId2" Type="http://schemas.openxmlformats.org/officeDocument/2006/relationships/hyperlink" Target="https://ruvnet.ruv.de/id/arbeitsmittel/arbeitsmittelnachfb/komposit/schadenkomposit/kraftfahrt-schaden/Seiten/Lkw_Bus_Bergen_Abschleppen.aspx" TargetMode="External"/><Relationship Id="rId1" Type="http://schemas.openxmlformats.org/officeDocument/2006/relationships/hyperlink" Target="https://ruvnet.ruv.de/ad/kfz/Seiten/individualtarifierung.aspx" TargetMode="External"/><Relationship Id="rId6" Type="http://schemas.openxmlformats.org/officeDocument/2006/relationships/table" Target="../tables/table3.x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4">
    <tabColor rgb="FFFFFF00"/>
  </sheetPr>
  <dimension ref="A1:Z228"/>
  <sheetViews>
    <sheetView tabSelected="1" zoomScaleNormal="100" workbookViewId="0">
      <selection activeCell="B6" sqref="B6:E7"/>
    </sheetView>
  </sheetViews>
  <sheetFormatPr baseColWidth="10" defaultRowHeight="12.75" outlineLevelRow="1" x14ac:dyDescent="0.2"/>
  <cols>
    <col min="1" max="1" width="11.85546875" customWidth="1"/>
    <col min="3" max="3" width="12.85546875" bestFit="1" customWidth="1"/>
    <col min="4" max="4" width="13.5703125" customWidth="1"/>
    <col min="5" max="6" width="11.7109375" customWidth="1"/>
    <col min="9" max="9" width="11.5703125" customWidth="1"/>
    <col min="10" max="10" width="9.85546875" customWidth="1"/>
    <col min="11" max="11" width="11.7109375" customWidth="1"/>
    <col min="13" max="13" width="11.5703125" bestFit="1" customWidth="1"/>
    <col min="15" max="18" width="11.5703125" customWidth="1"/>
    <col min="19" max="20" width="11.42578125" customWidth="1"/>
    <col min="21" max="21" width="14" customWidth="1"/>
  </cols>
  <sheetData>
    <row r="1" spans="1:20" ht="27" customHeight="1" x14ac:dyDescent="0.2">
      <c r="A1" s="440" t="s">
        <v>1</v>
      </c>
      <c r="B1" s="440"/>
      <c r="C1" s="440"/>
      <c r="D1" s="440"/>
      <c r="E1" s="440"/>
      <c r="F1" s="440"/>
      <c r="G1" s="440"/>
    </row>
    <row r="2" spans="1:20" ht="12.75" customHeight="1" x14ac:dyDescent="0.2">
      <c r="A2" s="157"/>
      <c r="B2" s="103"/>
    </row>
    <row r="3" spans="1:20" ht="12.75" customHeight="1" x14ac:dyDescent="0.2">
      <c r="A3" s="103"/>
      <c r="B3" s="104"/>
    </row>
    <row r="4" spans="1:20" ht="15.75" thickBot="1" x14ac:dyDescent="0.3">
      <c r="A4" s="70" t="s">
        <v>14</v>
      </c>
      <c r="B4" s="69"/>
      <c r="L4" s="14" t="s">
        <v>36</v>
      </c>
      <c r="O4" s="429"/>
      <c r="P4" s="429"/>
      <c r="Q4" s="98"/>
      <c r="R4" s="98"/>
    </row>
    <row r="5" spans="1:20" ht="15" customHeight="1" outlineLevel="1" x14ac:dyDescent="0.25">
      <c r="A5" s="432" t="s">
        <v>67</v>
      </c>
      <c r="B5" s="433"/>
      <c r="C5" s="433"/>
      <c r="D5" s="433"/>
      <c r="E5" s="2"/>
      <c r="F5" s="4"/>
      <c r="G5" s="432" t="s">
        <v>278</v>
      </c>
      <c r="H5" s="433"/>
      <c r="I5" s="433"/>
      <c r="J5" s="145"/>
      <c r="K5" s="146"/>
      <c r="L5" s="476" t="s">
        <v>35</v>
      </c>
      <c r="M5" s="433"/>
      <c r="N5" s="433"/>
      <c r="O5" s="2"/>
      <c r="P5" s="4"/>
      <c r="R5" s="560" t="s">
        <v>259</v>
      </c>
      <c r="S5" s="561"/>
      <c r="T5" s="562"/>
    </row>
    <row r="6" spans="1:20" ht="18.75" customHeight="1" outlineLevel="1" thickBot="1" x14ac:dyDescent="0.25">
      <c r="A6" s="5" t="s">
        <v>0</v>
      </c>
      <c r="B6" s="430"/>
      <c r="C6" s="430"/>
      <c r="D6" s="430"/>
      <c r="E6" s="430"/>
      <c r="F6" s="6"/>
      <c r="G6" s="149"/>
      <c r="H6" s="430"/>
      <c r="I6" s="430"/>
      <c r="J6" s="430"/>
      <c r="K6" s="553" t="s">
        <v>565</v>
      </c>
      <c r="M6" s="434"/>
      <c r="N6" s="434"/>
      <c r="O6" s="434"/>
      <c r="P6" s="6"/>
      <c r="R6" s="563"/>
      <c r="S6" s="564"/>
      <c r="T6" s="565"/>
    </row>
    <row r="7" spans="1:20" ht="18" customHeight="1" outlineLevel="1" x14ac:dyDescent="0.2">
      <c r="B7" s="430"/>
      <c r="C7" s="430"/>
      <c r="D7" s="430"/>
      <c r="E7" s="430"/>
      <c r="F7" s="6"/>
      <c r="G7" s="149"/>
      <c r="H7" s="430"/>
      <c r="I7" s="430"/>
      <c r="J7" s="430"/>
      <c r="K7" s="553"/>
      <c r="P7" s="6"/>
      <c r="R7" s="566" t="s">
        <v>261</v>
      </c>
      <c r="S7" s="567"/>
      <c r="T7" s="568"/>
    </row>
    <row r="8" spans="1:20" ht="18" customHeight="1" outlineLevel="1" x14ac:dyDescent="0.25">
      <c r="A8" s="12" t="s">
        <v>31</v>
      </c>
      <c r="B8" s="431"/>
      <c r="C8" s="431"/>
      <c r="D8" s="431"/>
      <c r="E8" s="431"/>
      <c r="F8" s="6"/>
      <c r="G8" s="12" t="s">
        <v>31</v>
      </c>
      <c r="H8" s="431"/>
      <c r="I8" s="431"/>
      <c r="J8" s="431"/>
      <c r="K8" s="553"/>
      <c r="L8" s="135" t="s">
        <v>122</v>
      </c>
      <c r="P8" s="6"/>
      <c r="R8" s="569"/>
      <c r="S8" s="570"/>
      <c r="T8" s="571"/>
    </row>
    <row r="9" spans="1:20" ht="18" customHeight="1" outlineLevel="1" x14ac:dyDescent="0.2">
      <c r="A9" s="12" t="s">
        <v>32</v>
      </c>
      <c r="B9" s="431"/>
      <c r="C9" s="431"/>
      <c r="D9" s="431"/>
      <c r="E9" s="431"/>
      <c r="F9" s="6"/>
      <c r="G9" s="12" t="s">
        <v>32</v>
      </c>
      <c r="H9" s="431"/>
      <c r="I9" s="431"/>
      <c r="J9" s="431"/>
      <c r="K9" s="553"/>
      <c r="M9" s="434"/>
      <c r="N9" s="434"/>
      <c r="O9" s="434"/>
      <c r="P9" s="6"/>
      <c r="R9" s="569"/>
      <c r="S9" s="570"/>
      <c r="T9" s="571"/>
    </row>
    <row r="10" spans="1:20" ht="18" customHeight="1" outlineLevel="1" x14ac:dyDescent="0.2">
      <c r="A10" s="12" t="s">
        <v>33</v>
      </c>
      <c r="B10" s="431"/>
      <c r="C10" s="431"/>
      <c r="D10" s="431"/>
      <c r="E10" s="431"/>
      <c r="F10" s="6"/>
      <c r="G10" s="12" t="s">
        <v>33</v>
      </c>
      <c r="H10" s="431"/>
      <c r="I10" s="431"/>
      <c r="J10" s="431"/>
      <c r="K10" s="147"/>
      <c r="P10" s="6"/>
      <c r="R10" s="569"/>
      <c r="S10" s="570"/>
      <c r="T10" s="571"/>
    </row>
    <row r="11" spans="1:20" ht="18" customHeight="1" outlineLevel="1" x14ac:dyDescent="0.25">
      <c r="A11" s="12" t="s">
        <v>121</v>
      </c>
      <c r="B11" s="431"/>
      <c r="C11" s="431"/>
      <c r="D11" s="431"/>
      <c r="E11" s="431"/>
      <c r="F11" s="6"/>
      <c r="G11" s="12" t="s">
        <v>121</v>
      </c>
      <c r="H11" s="431"/>
      <c r="I11" s="431"/>
      <c r="J11" s="431"/>
      <c r="K11" s="147"/>
      <c r="L11" s="436" t="s">
        <v>123</v>
      </c>
      <c r="M11" s="437"/>
      <c r="P11" s="6"/>
      <c r="R11" s="572" t="s">
        <v>257</v>
      </c>
      <c r="S11" s="573"/>
      <c r="T11" s="574"/>
    </row>
    <row r="12" spans="1:20" ht="18" customHeight="1" outlineLevel="1" thickBot="1" x14ac:dyDescent="0.3">
      <c r="A12" s="13" t="s">
        <v>34</v>
      </c>
      <c r="B12" s="438"/>
      <c r="C12" s="438"/>
      <c r="D12" s="438"/>
      <c r="E12" s="438"/>
      <c r="F12" s="1"/>
      <c r="G12" s="13" t="s">
        <v>34</v>
      </c>
      <c r="H12" s="438"/>
      <c r="I12" s="438"/>
      <c r="J12" s="438"/>
      <c r="K12" s="148"/>
      <c r="L12" s="65"/>
      <c r="M12" s="435"/>
      <c r="N12" s="435"/>
      <c r="O12" s="435"/>
      <c r="P12" s="1"/>
      <c r="R12" s="575" t="s">
        <v>258</v>
      </c>
      <c r="S12" s="576"/>
      <c r="T12" s="577"/>
    </row>
    <row r="13" spans="1:20" ht="13.5" customHeight="1" x14ac:dyDescent="0.2"/>
    <row r="14" spans="1:20" ht="13.5" customHeight="1" x14ac:dyDescent="0.2"/>
    <row r="15" spans="1:20" ht="18.75" customHeight="1" x14ac:dyDescent="0.2">
      <c r="A15" s="68" t="s">
        <v>37</v>
      </c>
      <c r="B15" s="422" t="s">
        <v>564</v>
      </c>
      <c r="C15" s="422"/>
      <c r="D15" s="422"/>
      <c r="E15" s="422"/>
      <c r="F15" s="422"/>
      <c r="G15" s="422"/>
      <c r="H15" s="422"/>
      <c r="I15" s="422"/>
      <c r="J15" s="10"/>
      <c r="L15" s="10"/>
      <c r="M15" s="10"/>
    </row>
    <row r="16" spans="1:20" ht="18.75" customHeight="1" thickBot="1" x14ac:dyDescent="0.25">
      <c r="A16" s="68"/>
      <c r="B16" s="439" t="s">
        <v>262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  <c r="N16" s="439"/>
      <c r="O16" s="439"/>
      <c r="P16" s="439"/>
    </row>
    <row r="17" spans="1:21" ht="18" customHeight="1" outlineLevel="1" x14ac:dyDescent="0.2">
      <c r="A17" s="423"/>
      <c r="B17" s="424"/>
      <c r="C17" s="425"/>
      <c r="D17" s="581" t="s">
        <v>250</v>
      </c>
      <c r="E17" s="582"/>
      <c r="F17" s="582"/>
      <c r="G17" s="582"/>
      <c r="H17" s="582"/>
      <c r="I17" s="582"/>
      <c r="J17" s="582"/>
      <c r="K17" s="582"/>
      <c r="L17" s="582"/>
      <c r="M17" s="582"/>
      <c r="N17" s="582"/>
      <c r="O17" s="582"/>
      <c r="P17" s="582"/>
      <c r="Q17" s="582"/>
      <c r="R17" s="582"/>
      <c r="S17" s="582"/>
      <c r="T17" s="582"/>
      <c r="U17" s="583"/>
    </row>
    <row r="18" spans="1:21" ht="18.75" customHeight="1" outlineLevel="1" thickBot="1" x14ac:dyDescent="0.25">
      <c r="A18" s="426"/>
      <c r="B18" s="427"/>
      <c r="C18" s="428"/>
      <c r="D18" s="584"/>
      <c r="E18" s="585"/>
      <c r="F18" s="585"/>
      <c r="G18" s="585"/>
      <c r="H18" s="585"/>
      <c r="I18" s="585"/>
      <c r="J18" s="585"/>
      <c r="K18" s="585"/>
      <c r="L18" s="585"/>
      <c r="M18" s="585"/>
      <c r="N18" s="585"/>
      <c r="O18" s="585"/>
      <c r="P18" s="585"/>
      <c r="Q18" s="585"/>
      <c r="R18" s="585"/>
      <c r="S18" s="585"/>
      <c r="T18" s="585"/>
      <c r="U18" s="586"/>
    </row>
    <row r="19" spans="1:21" ht="14.25" customHeight="1" outlineLevel="1" x14ac:dyDescent="0.2">
      <c r="A19" s="271" t="s">
        <v>245</v>
      </c>
      <c r="B19" s="272"/>
      <c r="C19" s="466" t="s">
        <v>3</v>
      </c>
      <c r="D19" s="524" t="s">
        <v>233</v>
      </c>
      <c r="E19" s="526" t="s">
        <v>190</v>
      </c>
      <c r="F19" s="527"/>
      <c r="G19" s="468" t="s">
        <v>64</v>
      </c>
      <c r="H19" s="468" t="s">
        <v>65</v>
      </c>
      <c r="I19" s="530" t="s">
        <v>202</v>
      </c>
      <c r="J19" s="531"/>
      <c r="K19" s="477" t="s">
        <v>66</v>
      </c>
      <c r="L19" s="468" t="s">
        <v>203</v>
      </c>
      <c r="M19" s="511" t="s">
        <v>285</v>
      </c>
      <c r="N19" s="512"/>
      <c r="O19" s="512"/>
      <c r="P19" s="512"/>
      <c r="Q19" s="512"/>
      <c r="R19" s="512"/>
      <c r="S19" s="513"/>
      <c r="T19" s="453" t="s">
        <v>238</v>
      </c>
      <c r="U19" s="578"/>
    </row>
    <row r="20" spans="1:21" ht="17.25" customHeight="1" outlineLevel="1" thickBot="1" x14ac:dyDescent="0.25">
      <c r="A20" s="273"/>
      <c r="B20" s="274"/>
      <c r="C20" s="467"/>
      <c r="D20" s="525"/>
      <c r="E20" s="528"/>
      <c r="F20" s="529"/>
      <c r="G20" s="469"/>
      <c r="H20" s="469"/>
      <c r="I20" s="532"/>
      <c r="J20" s="533"/>
      <c r="K20" s="455"/>
      <c r="L20" s="469"/>
      <c r="M20" s="31" t="s">
        <v>129</v>
      </c>
      <c r="N20" s="31" t="s">
        <v>130</v>
      </c>
      <c r="O20" s="31" t="s">
        <v>131</v>
      </c>
      <c r="P20" s="31" t="s">
        <v>132</v>
      </c>
      <c r="Q20" s="31" t="s">
        <v>133</v>
      </c>
      <c r="R20" s="31" t="s">
        <v>134</v>
      </c>
      <c r="S20" s="31" t="s">
        <v>135</v>
      </c>
      <c r="T20" s="579"/>
      <c r="U20" s="580"/>
    </row>
    <row r="21" spans="1:21" ht="27" customHeight="1" outlineLevel="1" thickBot="1" x14ac:dyDescent="0.25">
      <c r="A21" s="518"/>
      <c r="B21" s="519"/>
      <c r="C21" s="26" t="str">
        <f>IFERROR(IF(VLOOKUP(A21,$D$164:$E$185,2,FALSE)=" "," ",VLOOKUP(A21,$D$164:$E$185,2,FALSE)),"")</f>
        <v/>
      </c>
      <c r="D21" s="83"/>
      <c r="E21" s="462"/>
      <c r="F21" s="463"/>
      <c r="G21" s="42"/>
      <c r="H21" s="42"/>
      <c r="I21" s="509"/>
      <c r="J21" s="510"/>
      <c r="K21" s="58"/>
      <c r="L21" s="42"/>
      <c r="M21" s="66"/>
      <c r="N21" s="66"/>
      <c r="O21" s="66"/>
      <c r="P21" s="66"/>
      <c r="Q21" s="66"/>
      <c r="R21" s="66"/>
      <c r="S21" s="66"/>
      <c r="T21" s="518"/>
      <c r="U21" s="519"/>
    </row>
    <row r="22" spans="1:21" ht="27" customHeight="1" outlineLevel="1" thickBot="1" x14ac:dyDescent="0.25">
      <c r="A22" s="518"/>
      <c r="B22" s="519"/>
      <c r="C22" s="26" t="str">
        <f t="shared" ref="C22:C33" si="0">IFERROR(IF(VLOOKUP(A22,$D$164:$E$185,2,FALSE)=" "," ",VLOOKUP(A22,$D$164:$E$185,2,FALSE)),"")</f>
        <v/>
      </c>
      <c r="D22" s="83"/>
      <c r="E22" s="462"/>
      <c r="F22" s="463"/>
      <c r="G22" s="42"/>
      <c r="H22" s="42"/>
      <c r="I22" s="509"/>
      <c r="J22" s="510"/>
      <c r="K22" s="58"/>
      <c r="L22" s="42"/>
      <c r="M22" s="66"/>
      <c r="N22" s="66"/>
      <c r="O22" s="66"/>
      <c r="P22" s="66"/>
      <c r="Q22" s="66"/>
      <c r="R22" s="66"/>
      <c r="S22" s="66"/>
      <c r="T22" s="518"/>
      <c r="U22" s="519"/>
    </row>
    <row r="23" spans="1:21" ht="27" customHeight="1" outlineLevel="1" thickBot="1" x14ac:dyDescent="0.25">
      <c r="A23" s="518"/>
      <c r="B23" s="519"/>
      <c r="C23" s="26" t="str">
        <f t="shared" si="0"/>
        <v/>
      </c>
      <c r="D23" s="83"/>
      <c r="E23" s="462"/>
      <c r="F23" s="463"/>
      <c r="G23" s="42"/>
      <c r="H23" s="42"/>
      <c r="I23" s="509"/>
      <c r="J23" s="510"/>
      <c r="K23" s="58"/>
      <c r="L23" s="42"/>
      <c r="M23" s="66"/>
      <c r="N23" s="66"/>
      <c r="O23" s="66"/>
      <c r="P23" s="66"/>
      <c r="Q23" s="66"/>
      <c r="R23" s="66"/>
      <c r="S23" s="66"/>
      <c r="T23" s="518"/>
      <c r="U23" s="519"/>
    </row>
    <row r="24" spans="1:21" ht="27" customHeight="1" outlineLevel="1" thickBot="1" x14ac:dyDescent="0.25">
      <c r="A24" s="518"/>
      <c r="B24" s="519"/>
      <c r="C24" s="26" t="str">
        <f t="shared" si="0"/>
        <v/>
      </c>
      <c r="D24" s="83"/>
      <c r="E24" s="462"/>
      <c r="F24" s="463"/>
      <c r="G24" s="42"/>
      <c r="H24" s="42"/>
      <c r="I24" s="509"/>
      <c r="J24" s="510"/>
      <c r="K24" s="58"/>
      <c r="L24" s="42"/>
      <c r="M24" s="66"/>
      <c r="N24" s="66"/>
      <c r="O24" s="66"/>
      <c r="P24" s="66"/>
      <c r="Q24" s="66"/>
      <c r="R24" s="66"/>
      <c r="S24" s="66"/>
      <c r="T24" s="518"/>
      <c r="U24" s="519"/>
    </row>
    <row r="25" spans="1:21" ht="27" customHeight="1" outlineLevel="1" thickBot="1" x14ac:dyDescent="0.25">
      <c r="A25" s="518"/>
      <c r="B25" s="519"/>
      <c r="C25" s="26" t="str">
        <f t="shared" si="0"/>
        <v/>
      </c>
      <c r="D25" s="83"/>
      <c r="E25" s="462"/>
      <c r="F25" s="463"/>
      <c r="G25" s="42"/>
      <c r="H25" s="42"/>
      <c r="I25" s="509"/>
      <c r="J25" s="510"/>
      <c r="K25" s="58"/>
      <c r="L25" s="42"/>
      <c r="M25" s="66"/>
      <c r="N25" s="66"/>
      <c r="O25" s="66"/>
      <c r="P25" s="66"/>
      <c r="Q25" s="66"/>
      <c r="R25" s="66"/>
      <c r="S25" s="66"/>
      <c r="T25" s="518"/>
      <c r="U25" s="519"/>
    </row>
    <row r="26" spans="1:21" ht="27" customHeight="1" outlineLevel="1" thickBot="1" x14ac:dyDescent="0.25">
      <c r="A26" s="518"/>
      <c r="B26" s="519"/>
      <c r="C26" s="26" t="str">
        <f t="shared" si="0"/>
        <v/>
      </c>
      <c r="D26" s="83"/>
      <c r="E26" s="462"/>
      <c r="F26" s="463"/>
      <c r="G26" s="42"/>
      <c r="H26" s="42"/>
      <c r="I26" s="509"/>
      <c r="J26" s="510"/>
      <c r="K26" s="58"/>
      <c r="L26" s="42"/>
      <c r="M26" s="66"/>
      <c r="N26" s="66"/>
      <c r="O26" s="66"/>
      <c r="P26" s="66"/>
      <c r="Q26" s="66"/>
      <c r="R26" s="66"/>
      <c r="S26" s="66"/>
      <c r="T26" s="518"/>
      <c r="U26" s="519"/>
    </row>
    <row r="27" spans="1:21" ht="27" customHeight="1" outlineLevel="1" thickBot="1" x14ac:dyDescent="0.25">
      <c r="A27" s="518"/>
      <c r="B27" s="519"/>
      <c r="C27" s="26" t="str">
        <f t="shared" si="0"/>
        <v/>
      </c>
      <c r="D27" s="83"/>
      <c r="E27" s="462"/>
      <c r="F27" s="463"/>
      <c r="G27" s="42"/>
      <c r="H27" s="42"/>
      <c r="I27" s="509"/>
      <c r="J27" s="510"/>
      <c r="K27" s="58"/>
      <c r="L27" s="42"/>
      <c r="M27" s="66"/>
      <c r="N27" s="66"/>
      <c r="O27" s="66"/>
      <c r="P27" s="66"/>
      <c r="Q27" s="66"/>
      <c r="R27" s="66"/>
      <c r="S27" s="66"/>
      <c r="T27" s="518"/>
      <c r="U27" s="519"/>
    </row>
    <row r="28" spans="1:21" ht="27" customHeight="1" outlineLevel="1" thickBot="1" x14ac:dyDescent="0.25">
      <c r="A28" s="518"/>
      <c r="B28" s="519"/>
      <c r="C28" s="26" t="str">
        <f t="shared" si="0"/>
        <v/>
      </c>
      <c r="D28" s="83"/>
      <c r="E28" s="462"/>
      <c r="F28" s="463"/>
      <c r="G28" s="42"/>
      <c r="H28" s="42"/>
      <c r="I28" s="509"/>
      <c r="J28" s="510"/>
      <c r="K28" s="58"/>
      <c r="L28" s="42"/>
      <c r="M28" s="66"/>
      <c r="N28" s="66"/>
      <c r="O28" s="66"/>
      <c r="P28" s="66"/>
      <c r="Q28" s="66"/>
      <c r="R28" s="66"/>
      <c r="S28" s="66"/>
      <c r="T28" s="518"/>
      <c r="U28" s="519"/>
    </row>
    <row r="29" spans="1:21" ht="27" customHeight="1" outlineLevel="1" thickBot="1" x14ac:dyDescent="0.25">
      <c r="A29" s="518"/>
      <c r="B29" s="519"/>
      <c r="C29" s="26" t="str">
        <f t="shared" si="0"/>
        <v/>
      </c>
      <c r="D29" s="83"/>
      <c r="E29" s="462"/>
      <c r="F29" s="463"/>
      <c r="G29" s="42"/>
      <c r="H29" s="42"/>
      <c r="I29" s="509"/>
      <c r="J29" s="510"/>
      <c r="K29" s="58"/>
      <c r="L29" s="42"/>
      <c r="M29" s="66"/>
      <c r="N29" s="66"/>
      <c r="O29" s="66"/>
      <c r="P29" s="66"/>
      <c r="Q29" s="66"/>
      <c r="R29" s="66"/>
      <c r="S29" s="66"/>
      <c r="T29" s="518"/>
      <c r="U29" s="519"/>
    </row>
    <row r="30" spans="1:21" ht="27" customHeight="1" outlineLevel="1" thickBot="1" x14ac:dyDescent="0.25">
      <c r="A30" s="518"/>
      <c r="B30" s="519"/>
      <c r="C30" s="26" t="str">
        <f t="shared" si="0"/>
        <v/>
      </c>
      <c r="D30" s="83"/>
      <c r="E30" s="462"/>
      <c r="F30" s="463"/>
      <c r="G30" s="42"/>
      <c r="H30" s="42"/>
      <c r="I30" s="509"/>
      <c r="J30" s="510"/>
      <c r="K30" s="58"/>
      <c r="L30" s="42"/>
      <c r="M30" s="66"/>
      <c r="N30" s="66"/>
      <c r="O30" s="66"/>
      <c r="P30" s="66"/>
      <c r="Q30" s="66"/>
      <c r="R30" s="66"/>
      <c r="S30" s="66"/>
      <c r="T30" s="518"/>
      <c r="U30" s="519"/>
    </row>
    <row r="31" spans="1:21" ht="27" customHeight="1" outlineLevel="1" thickBot="1" x14ac:dyDescent="0.25">
      <c r="A31" s="518"/>
      <c r="B31" s="519"/>
      <c r="C31" s="26" t="str">
        <f t="shared" si="0"/>
        <v/>
      </c>
      <c r="D31" s="83"/>
      <c r="E31" s="462"/>
      <c r="F31" s="463"/>
      <c r="G31" s="42"/>
      <c r="H31" s="42"/>
      <c r="I31" s="509"/>
      <c r="J31" s="510"/>
      <c r="K31" s="58"/>
      <c r="L31" s="42"/>
      <c r="M31" s="66"/>
      <c r="N31" s="66"/>
      <c r="O31" s="66"/>
      <c r="P31" s="66"/>
      <c r="Q31" s="66"/>
      <c r="R31" s="66"/>
      <c r="S31" s="66"/>
      <c r="T31" s="518"/>
      <c r="U31" s="519"/>
    </row>
    <row r="32" spans="1:21" ht="27" customHeight="1" outlineLevel="1" thickBot="1" x14ac:dyDescent="0.25">
      <c r="A32" s="518"/>
      <c r="B32" s="519"/>
      <c r="C32" s="26" t="str">
        <f t="shared" si="0"/>
        <v/>
      </c>
      <c r="D32" s="83"/>
      <c r="E32" s="462"/>
      <c r="F32" s="463"/>
      <c r="G32" s="42"/>
      <c r="H32" s="42"/>
      <c r="I32" s="509"/>
      <c r="J32" s="510"/>
      <c r="K32" s="58"/>
      <c r="L32" s="42"/>
      <c r="M32" s="66"/>
      <c r="N32" s="66"/>
      <c r="O32" s="66"/>
      <c r="P32" s="66"/>
      <c r="Q32" s="66"/>
      <c r="R32" s="66"/>
      <c r="S32" s="66"/>
      <c r="T32" s="518"/>
      <c r="U32" s="519"/>
    </row>
    <row r="33" spans="1:21" ht="27" customHeight="1" outlineLevel="1" thickBot="1" x14ac:dyDescent="0.25">
      <c r="A33" s="520"/>
      <c r="B33" s="521"/>
      <c r="C33" s="26" t="str">
        <f t="shared" si="0"/>
        <v/>
      </c>
      <c r="D33" s="106"/>
      <c r="E33" s="464"/>
      <c r="F33" s="465"/>
      <c r="G33" s="107"/>
      <c r="H33" s="107"/>
      <c r="I33" s="538"/>
      <c r="J33" s="539"/>
      <c r="K33" s="108"/>
      <c r="L33" s="107"/>
      <c r="M33" s="66"/>
      <c r="N33" s="66"/>
      <c r="O33" s="66"/>
      <c r="P33" s="66"/>
      <c r="Q33" s="66"/>
      <c r="R33" s="66"/>
      <c r="S33" s="66"/>
      <c r="T33" s="520"/>
      <c r="U33" s="521"/>
    </row>
    <row r="34" spans="1:21" s="105" customFormat="1" ht="27" customHeight="1" outlineLevel="1" thickTop="1" thickBot="1" x14ac:dyDescent="0.25">
      <c r="A34" s="522" t="s">
        <v>237</v>
      </c>
      <c r="B34" s="523"/>
      <c r="C34" s="109"/>
      <c r="D34" s="109"/>
      <c r="E34" s="516"/>
      <c r="F34" s="517"/>
      <c r="G34" s="110">
        <f>SUM(G21:G33)</f>
        <v>0</v>
      </c>
      <c r="H34" s="110">
        <f>SUM(H21:H33)</f>
        <v>0</v>
      </c>
      <c r="I34" s="516"/>
      <c r="J34" s="517"/>
      <c r="K34" s="110">
        <f>SUM(K21:K33)</f>
        <v>0</v>
      </c>
      <c r="L34" s="109"/>
      <c r="M34" s="109"/>
      <c r="N34" s="111"/>
      <c r="O34" s="111"/>
      <c r="P34" s="111"/>
      <c r="Q34" s="111"/>
      <c r="R34" s="111"/>
      <c r="S34" s="111"/>
      <c r="T34" s="551"/>
      <c r="U34" s="552"/>
    </row>
    <row r="35" spans="1:21" ht="14.25" outlineLevel="1" thickTop="1" thickBot="1" x14ac:dyDescent="0.25"/>
    <row r="36" spans="1:21" ht="15.75" outlineLevel="1" thickBot="1" x14ac:dyDescent="0.25">
      <c r="A36" s="514" t="s">
        <v>234</v>
      </c>
      <c r="B36" s="515"/>
      <c r="C36" s="515"/>
      <c r="D36" s="515"/>
      <c r="E36" s="515"/>
      <c r="F36" s="515"/>
      <c r="G36" s="515"/>
      <c r="H36" s="515"/>
      <c r="I36" s="515"/>
      <c r="J36" s="82"/>
      <c r="K36" s="49"/>
      <c r="L36" s="549" t="s">
        <v>42</v>
      </c>
      <c r="M36" s="550"/>
      <c r="N36" s="53"/>
    </row>
    <row r="37" spans="1:21" ht="13.5" customHeight="1" outlineLevel="1" x14ac:dyDescent="0.2"/>
    <row r="38" spans="1:21" ht="13.5" customHeight="1" outlineLevel="1" thickBot="1" x14ac:dyDescent="0.25"/>
    <row r="39" spans="1:21" ht="18.75" outlineLevel="1" thickBot="1" x14ac:dyDescent="0.25">
      <c r="A39" s="393" t="s">
        <v>205</v>
      </c>
      <c r="B39" s="394"/>
      <c r="C39" s="394"/>
      <c r="D39" s="540" t="s">
        <v>204</v>
      </c>
      <c r="E39" s="540"/>
      <c r="F39" s="540"/>
      <c r="G39" s="540"/>
      <c r="H39" s="540"/>
      <c r="I39" s="540"/>
      <c r="J39" s="540"/>
      <c r="K39" s="540"/>
      <c r="L39" s="540"/>
      <c r="M39" s="541"/>
    </row>
    <row r="40" spans="1:21" outlineLevel="1" x14ac:dyDescent="0.2">
      <c r="A40" s="543" t="s">
        <v>18</v>
      </c>
      <c r="B40" s="544"/>
      <c r="C40" s="547" t="s">
        <v>17</v>
      </c>
      <c r="D40" s="453" t="s">
        <v>230</v>
      </c>
      <c r="E40" s="454"/>
      <c r="F40" s="542" t="s">
        <v>5</v>
      </c>
      <c r="G40" s="542" t="s">
        <v>6</v>
      </c>
      <c r="H40" s="542" t="s">
        <v>7</v>
      </c>
      <c r="I40" s="542"/>
      <c r="J40" s="542"/>
      <c r="K40" s="542" t="s">
        <v>8</v>
      </c>
      <c r="L40" s="453" t="s">
        <v>9</v>
      </c>
      <c r="M40" s="547"/>
    </row>
    <row r="41" spans="1:21" ht="13.5" outlineLevel="1" thickBot="1" x14ac:dyDescent="0.25">
      <c r="A41" s="545"/>
      <c r="B41" s="546"/>
      <c r="C41" s="548"/>
      <c r="D41" s="455"/>
      <c r="E41" s="456"/>
      <c r="F41" s="469"/>
      <c r="G41" s="469"/>
      <c r="H41" s="469"/>
      <c r="I41" s="469"/>
      <c r="J41" s="469"/>
      <c r="K41" s="469"/>
      <c r="L41" s="455"/>
      <c r="M41" s="548"/>
    </row>
    <row r="42" spans="1:21" ht="15" outlineLevel="1" x14ac:dyDescent="0.2">
      <c r="A42" s="441"/>
      <c r="B42" s="442"/>
      <c r="C42" s="54"/>
      <c r="D42" s="457"/>
      <c r="E42" s="458"/>
      <c r="F42" s="54"/>
      <c r="G42" s="54"/>
      <c r="H42" s="459"/>
      <c r="I42" s="460"/>
      <c r="J42" s="461"/>
      <c r="K42" s="79"/>
      <c r="L42" s="558"/>
      <c r="M42" s="559"/>
    </row>
    <row r="43" spans="1:21" ht="15" outlineLevel="1" x14ac:dyDescent="0.2">
      <c r="A43" s="441"/>
      <c r="B43" s="442"/>
      <c r="C43" s="55"/>
      <c r="D43" s="534"/>
      <c r="E43" s="535"/>
      <c r="F43" s="55"/>
      <c r="G43" s="55"/>
      <c r="H43" s="497"/>
      <c r="I43" s="536"/>
      <c r="J43" s="537"/>
      <c r="K43" s="78"/>
      <c r="L43" s="446"/>
      <c r="M43" s="447"/>
    </row>
    <row r="44" spans="1:21" ht="15" outlineLevel="1" x14ac:dyDescent="0.2">
      <c r="A44" s="441"/>
      <c r="B44" s="442"/>
      <c r="C44" s="55"/>
      <c r="D44" s="534"/>
      <c r="E44" s="535"/>
      <c r="F44" s="55"/>
      <c r="G44" s="55"/>
      <c r="H44" s="497"/>
      <c r="I44" s="536"/>
      <c r="J44" s="537"/>
      <c r="K44" s="78"/>
      <c r="L44" s="446"/>
      <c r="M44" s="447"/>
    </row>
    <row r="45" spans="1:21" ht="15" outlineLevel="1" x14ac:dyDescent="0.2">
      <c r="A45" s="441"/>
      <c r="B45" s="442"/>
      <c r="C45" s="55"/>
      <c r="D45" s="534"/>
      <c r="E45" s="535"/>
      <c r="F45" s="55"/>
      <c r="G45" s="55"/>
      <c r="H45" s="497"/>
      <c r="I45" s="536"/>
      <c r="J45" s="537"/>
      <c r="K45" s="78"/>
      <c r="L45" s="446"/>
      <c r="M45" s="447"/>
    </row>
    <row r="46" spans="1:21" ht="15.75" outlineLevel="1" thickBot="1" x14ac:dyDescent="0.25">
      <c r="A46" s="554"/>
      <c r="B46" s="555"/>
      <c r="C46" s="56"/>
      <c r="D46" s="556"/>
      <c r="E46" s="557"/>
      <c r="F46" s="56"/>
      <c r="G46" s="56"/>
      <c r="H46" s="487"/>
      <c r="I46" s="488"/>
      <c r="J46" s="489"/>
      <c r="K46" s="76"/>
      <c r="L46" s="366"/>
      <c r="M46" s="367"/>
    </row>
    <row r="47" spans="1:21" ht="13.5" customHeight="1" outlineLevel="1" x14ac:dyDescent="0.2"/>
    <row r="48" spans="1:21" ht="13.5" customHeight="1" outlineLevel="1" thickBot="1" x14ac:dyDescent="0.25"/>
    <row r="49" spans="1:12" outlineLevel="1" x14ac:dyDescent="0.2">
      <c r="A49" s="503" t="s">
        <v>231</v>
      </c>
      <c r="B49" s="504"/>
      <c r="C49" s="504"/>
      <c r="D49" s="504"/>
      <c r="E49" s="504"/>
      <c r="F49" s="504"/>
      <c r="G49" s="504"/>
      <c r="H49" s="504"/>
      <c r="I49" s="504"/>
      <c r="J49" s="504"/>
      <c r="K49" s="504"/>
      <c r="L49" s="505"/>
    </row>
    <row r="50" spans="1:12" ht="13.5" outlineLevel="1" thickBot="1" x14ac:dyDescent="0.25">
      <c r="A50" s="506"/>
      <c r="B50" s="507"/>
      <c r="C50" s="507"/>
      <c r="D50" s="507"/>
      <c r="E50" s="507"/>
      <c r="F50" s="507"/>
      <c r="G50" s="507"/>
      <c r="H50" s="507"/>
      <c r="I50" s="507"/>
      <c r="J50" s="507"/>
      <c r="K50" s="507"/>
      <c r="L50" s="508"/>
    </row>
    <row r="51" spans="1:12" ht="16.5" outlineLevel="1" thickBot="1" x14ac:dyDescent="0.25">
      <c r="A51" s="478" t="s">
        <v>2</v>
      </c>
      <c r="B51" s="479"/>
      <c r="C51" s="408" t="s">
        <v>239</v>
      </c>
      <c r="D51" s="408" t="s">
        <v>240</v>
      </c>
      <c r="E51" s="500" t="s">
        <v>286</v>
      </c>
      <c r="F51" s="501"/>
      <c r="G51" s="501"/>
      <c r="H51" s="501"/>
      <c r="I51" s="501"/>
      <c r="J51" s="501"/>
      <c r="K51" s="501"/>
      <c r="L51" s="502"/>
    </row>
    <row r="52" spans="1:12" outlineLevel="1" x14ac:dyDescent="0.2">
      <c r="A52" s="480"/>
      <c r="B52" s="481"/>
      <c r="C52" s="409"/>
      <c r="D52" s="409"/>
      <c r="E52" s="408" t="s">
        <v>17</v>
      </c>
      <c r="F52" s="408" t="s">
        <v>5</v>
      </c>
      <c r="G52" s="408" t="s">
        <v>6</v>
      </c>
      <c r="H52" s="408" t="s">
        <v>7</v>
      </c>
      <c r="I52" s="408"/>
      <c r="J52" s="408" t="s">
        <v>8</v>
      </c>
      <c r="K52" s="408" t="s">
        <v>9</v>
      </c>
      <c r="L52" s="408"/>
    </row>
    <row r="53" spans="1:12" ht="13.5" outlineLevel="1" thickBot="1" x14ac:dyDescent="0.25">
      <c r="A53" s="482"/>
      <c r="B53" s="483"/>
      <c r="C53" s="410"/>
      <c r="D53" s="410"/>
      <c r="E53" s="410"/>
      <c r="F53" s="410"/>
      <c r="G53" s="410"/>
      <c r="H53" s="410"/>
      <c r="I53" s="410"/>
      <c r="J53" s="410"/>
      <c r="K53" s="410"/>
      <c r="L53" s="410"/>
    </row>
    <row r="54" spans="1:12" ht="15" outlineLevel="1" x14ac:dyDescent="0.2">
      <c r="A54" s="300"/>
      <c r="B54" s="301"/>
      <c r="C54" s="117"/>
      <c r="D54" s="86"/>
      <c r="E54" s="112"/>
      <c r="F54" s="54"/>
      <c r="G54" s="80"/>
      <c r="H54" s="302"/>
      <c r="I54" s="303"/>
      <c r="J54" s="80"/>
      <c r="K54" s="459"/>
      <c r="L54" s="496"/>
    </row>
    <row r="55" spans="1:12" ht="15" outlineLevel="1" x14ac:dyDescent="0.2">
      <c r="A55" s="308"/>
      <c r="B55" s="309"/>
      <c r="C55" s="118"/>
      <c r="D55" s="87"/>
      <c r="E55" s="113"/>
      <c r="F55" s="55"/>
      <c r="G55" s="77"/>
      <c r="H55" s="304"/>
      <c r="I55" s="305"/>
      <c r="J55" s="77"/>
      <c r="K55" s="497"/>
      <c r="L55" s="498"/>
    </row>
    <row r="56" spans="1:12" ht="15.75" outlineLevel="1" thickBot="1" x14ac:dyDescent="0.25">
      <c r="A56" s="310"/>
      <c r="B56" s="311"/>
      <c r="C56" s="119"/>
      <c r="D56" s="88"/>
      <c r="E56" s="114"/>
      <c r="F56" s="56"/>
      <c r="G56" s="81"/>
      <c r="H56" s="306"/>
      <c r="I56" s="307"/>
      <c r="J56" s="81"/>
      <c r="K56" s="487"/>
      <c r="L56" s="499"/>
    </row>
    <row r="57" spans="1:12" ht="13.5" customHeight="1" outlineLevel="1" x14ac:dyDescent="0.2"/>
    <row r="58" spans="1:12" ht="13.5" customHeight="1" outlineLevel="1" thickBot="1" x14ac:dyDescent="0.25"/>
    <row r="59" spans="1:12" ht="22.5" customHeight="1" outlineLevel="1" x14ac:dyDescent="0.2">
      <c r="A59" s="470" t="s">
        <v>25</v>
      </c>
      <c r="B59" s="471"/>
      <c r="C59" s="471"/>
      <c r="D59" s="471"/>
      <c r="E59" s="471"/>
      <c r="F59" s="471"/>
      <c r="G59" s="471"/>
      <c r="H59" s="471"/>
      <c r="I59" s="471"/>
      <c r="J59" s="471"/>
      <c r="K59" s="472"/>
    </row>
    <row r="60" spans="1:12" ht="14.25" outlineLevel="1" x14ac:dyDescent="0.2">
      <c r="A60" s="473" t="s">
        <v>72</v>
      </c>
      <c r="B60" s="474"/>
      <c r="C60" s="474"/>
      <c r="D60" s="474"/>
      <c r="E60" s="474"/>
      <c r="F60" s="474"/>
      <c r="G60" s="474"/>
      <c r="H60" s="474"/>
      <c r="I60" s="474"/>
      <c r="J60" s="474"/>
      <c r="K60" s="475"/>
    </row>
    <row r="61" spans="1:12" ht="16.5" outlineLevel="1" thickBot="1" x14ac:dyDescent="0.25">
      <c r="A61" s="34"/>
      <c r="B61" s="27" t="s">
        <v>75</v>
      </c>
      <c r="C61" s="43"/>
      <c r="D61" s="33"/>
      <c r="E61" s="15" t="s">
        <v>4</v>
      </c>
      <c r="F61" s="44"/>
      <c r="G61" s="16" t="s">
        <v>26</v>
      </c>
      <c r="H61" s="44"/>
      <c r="I61" s="8"/>
      <c r="J61" s="8"/>
      <c r="K61" s="9"/>
    </row>
    <row r="62" spans="1:12" ht="13.5" customHeight="1" outlineLevel="1" x14ac:dyDescent="0.2"/>
    <row r="63" spans="1:12" ht="13.5" customHeight="1" outlineLevel="1" thickBot="1" x14ac:dyDescent="0.25"/>
    <row r="64" spans="1:12" ht="15" customHeight="1" outlineLevel="1" x14ac:dyDescent="0.2">
      <c r="A64" s="490" t="s">
        <v>241</v>
      </c>
      <c r="B64" s="491"/>
      <c r="C64" s="491"/>
      <c r="D64" s="491"/>
      <c r="E64" s="491"/>
      <c r="F64" s="491"/>
      <c r="G64" s="491"/>
      <c r="H64" s="491"/>
      <c r="I64" s="491"/>
      <c r="J64" s="491"/>
      <c r="K64" s="492"/>
    </row>
    <row r="65" spans="1:16" ht="17.25" customHeight="1" outlineLevel="1" thickBot="1" x14ac:dyDescent="0.25">
      <c r="A65" s="493"/>
      <c r="B65" s="494"/>
      <c r="C65" s="494"/>
      <c r="D65" s="494"/>
      <c r="E65" s="494"/>
      <c r="F65" s="494"/>
      <c r="G65" s="494"/>
      <c r="H65" s="494"/>
      <c r="I65" s="494"/>
      <c r="J65" s="494"/>
      <c r="K65" s="495"/>
      <c r="N65" s="63"/>
      <c r="O65" s="63"/>
      <c r="P65" s="63"/>
    </row>
    <row r="66" spans="1:16" ht="15" outlineLevel="1" x14ac:dyDescent="0.2">
      <c r="A66" s="405"/>
      <c r="B66" s="406"/>
      <c r="C66" s="406"/>
      <c r="D66" s="406"/>
      <c r="E66" s="406"/>
      <c r="F66" s="406"/>
      <c r="G66" s="406"/>
      <c r="H66" s="406"/>
      <c r="I66" s="406"/>
      <c r="J66" s="406"/>
      <c r="K66" s="407"/>
      <c r="L66" s="74"/>
      <c r="M66" s="75"/>
      <c r="N66" s="63"/>
      <c r="O66" s="63"/>
      <c r="P66" s="63"/>
    </row>
    <row r="67" spans="1:16" ht="15" outlineLevel="1" x14ac:dyDescent="0.2">
      <c r="A67" s="484"/>
      <c r="B67" s="485"/>
      <c r="C67" s="485"/>
      <c r="D67" s="485"/>
      <c r="E67" s="485"/>
      <c r="F67" s="485"/>
      <c r="G67" s="485"/>
      <c r="H67" s="485"/>
      <c r="I67" s="485"/>
      <c r="J67" s="485"/>
      <c r="K67" s="486"/>
      <c r="L67" s="74"/>
      <c r="M67" s="75"/>
      <c r="N67" s="63"/>
      <c r="O67" s="63"/>
      <c r="P67" s="63"/>
    </row>
    <row r="68" spans="1:16" ht="15.75" outlineLevel="1" thickBot="1" x14ac:dyDescent="0.25">
      <c r="A68" s="419"/>
      <c r="B68" s="420"/>
      <c r="C68" s="420"/>
      <c r="D68" s="420"/>
      <c r="E68" s="420"/>
      <c r="F68" s="420"/>
      <c r="G68" s="420"/>
      <c r="H68" s="420"/>
      <c r="I68" s="420"/>
      <c r="J68" s="420"/>
      <c r="K68" s="421"/>
      <c r="L68" s="74"/>
      <c r="M68" s="75"/>
      <c r="N68" s="63"/>
      <c r="O68" s="63"/>
      <c r="P68" s="63"/>
    </row>
    <row r="69" spans="1:16" ht="13.5" customHeight="1" x14ac:dyDescent="0.2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</row>
    <row r="70" spans="1:16" ht="13.5" customHeight="1" x14ac:dyDescent="0.2"/>
    <row r="71" spans="1:16" ht="18.75" customHeight="1" thickBot="1" x14ac:dyDescent="0.25">
      <c r="A71" s="448" t="s">
        <v>19</v>
      </c>
      <c r="B71" s="449"/>
      <c r="C71" s="449"/>
      <c r="D71" s="449"/>
    </row>
    <row r="72" spans="1:16" ht="18.75" customHeight="1" outlineLevel="1" thickBot="1" x14ac:dyDescent="0.25">
      <c r="A72" s="450" t="s">
        <v>20</v>
      </c>
      <c r="B72" s="451"/>
      <c r="C72" s="451"/>
      <c r="D72" s="451"/>
      <c r="E72" s="451"/>
      <c r="F72" s="451"/>
      <c r="G72" s="452"/>
      <c r="H72" s="11"/>
    </row>
    <row r="73" spans="1:16" ht="18.75" customHeight="1" outlineLevel="1" thickBot="1" x14ac:dyDescent="0.25">
      <c r="A73" s="417" t="s">
        <v>21</v>
      </c>
      <c r="B73" s="417" t="s">
        <v>30</v>
      </c>
      <c r="C73" s="417"/>
      <c r="D73" s="417"/>
      <c r="E73" s="417"/>
      <c r="F73" s="417"/>
      <c r="G73" s="417"/>
    </row>
    <row r="74" spans="1:16" ht="18.75" customHeight="1" outlineLevel="1" thickBot="1" x14ac:dyDescent="0.3">
      <c r="A74" s="418"/>
      <c r="B74" s="416" t="s">
        <v>22</v>
      </c>
      <c r="C74" s="416"/>
      <c r="D74" s="416" t="s">
        <v>23</v>
      </c>
      <c r="E74" s="416"/>
      <c r="F74" s="416" t="s">
        <v>24</v>
      </c>
      <c r="G74" s="416"/>
      <c r="I74" s="443" t="s">
        <v>102</v>
      </c>
      <c r="J74" s="444"/>
      <c r="K74" s="444"/>
      <c r="L74" s="444"/>
      <c r="M74" s="445"/>
      <c r="N74" s="45"/>
      <c r="O74" s="7"/>
    </row>
    <row r="75" spans="1:16" ht="19.5" customHeight="1" outlineLevel="1" thickBot="1" x14ac:dyDescent="0.25">
      <c r="A75" s="28">
        <f ca="1">YEAR(TODAY())</f>
        <v>2024</v>
      </c>
      <c r="B75" s="446">
        <f>G34+F54+F55+F56+F42+F43+F44+F45+F46</f>
        <v>0</v>
      </c>
      <c r="C75" s="447"/>
      <c r="D75" s="446">
        <f>H34+G54+G55+G56+G42+G43+G44+G45+G46</f>
        <v>0</v>
      </c>
      <c r="E75" s="447"/>
      <c r="F75" s="446">
        <f>K34+J54+J55+J56+K42+K43+K44+K45+K46</f>
        <v>0</v>
      </c>
      <c r="G75" s="447"/>
    </row>
    <row r="76" spans="1:16" ht="19.5" customHeight="1" outlineLevel="1" thickBot="1" x14ac:dyDescent="0.3">
      <c r="A76" s="28">
        <f ca="1">YEAR(TODAY())-1</f>
        <v>2023</v>
      </c>
      <c r="B76" s="414"/>
      <c r="C76" s="415"/>
      <c r="D76" s="414"/>
      <c r="E76" s="415"/>
      <c r="F76" s="414"/>
      <c r="G76" s="415"/>
      <c r="I76" s="40" t="s">
        <v>96</v>
      </c>
      <c r="J76" s="39"/>
      <c r="K76" s="39"/>
      <c r="L76" s="39"/>
      <c r="M76" s="39"/>
      <c r="N76" s="38"/>
      <c r="O76" s="41"/>
      <c r="P76" s="46"/>
    </row>
    <row r="77" spans="1:16" ht="19.5" customHeight="1" outlineLevel="1" x14ac:dyDescent="0.2">
      <c r="A77" s="28">
        <f ca="1">YEAR(TODAY())-2</f>
        <v>2022</v>
      </c>
      <c r="B77" s="414"/>
      <c r="C77" s="415"/>
      <c r="D77" s="414"/>
      <c r="E77" s="415"/>
      <c r="F77" s="414"/>
      <c r="G77" s="415"/>
      <c r="I77" s="411" t="s">
        <v>97</v>
      </c>
      <c r="J77" s="412"/>
      <c r="K77" s="412"/>
      <c r="L77" s="412"/>
      <c r="M77" s="412"/>
      <c r="N77" s="412"/>
      <c r="O77" s="412"/>
      <c r="P77" s="413"/>
    </row>
    <row r="78" spans="1:16" ht="19.5" customHeight="1" outlineLevel="1" x14ac:dyDescent="0.2">
      <c r="A78" s="28">
        <f ca="1">YEAR(TODAY())-3</f>
        <v>2021</v>
      </c>
      <c r="B78" s="414"/>
      <c r="C78" s="415"/>
      <c r="D78" s="414"/>
      <c r="E78" s="415"/>
      <c r="F78" s="414"/>
      <c r="G78" s="415"/>
    </row>
    <row r="79" spans="1:16" ht="19.5" customHeight="1" outlineLevel="1" x14ac:dyDescent="0.2">
      <c r="A79" s="28">
        <f ca="1">YEAR(TODAY())-4</f>
        <v>2020</v>
      </c>
      <c r="B79" s="414"/>
      <c r="C79" s="415"/>
      <c r="D79" s="414"/>
      <c r="E79" s="415"/>
      <c r="F79" s="414"/>
      <c r="G79" s="415"/>
    </row>
    <row r="80" spans="1:16" ht="19.5" customHeight="1" outlineLevel="1" thickBot="1" x14ac:dyDescent="0.25">
      <c r="A80" s="29">
        <f ca="1">YEAR(TODAY())-5</f>
        <v>2019</v>
      </c>
      <c r="B80" s="366"/>
      <c r="C80" s="367"/>
      <c r="D80" s="366"/>
      <c r="E80" s="367"/>
      <c r="F80" s="366"/>
      <c r="G80" s="367"/>
    </row>
    <row r="81" spans="1:16" ht="13.5" customHeight="1" x14ac:dyDescent="0.2"/>
    <row r="82" spans="1:16" ht="13.5" customHeight="1" x14ac:dyDescent="0.2"/>
    <row r="83" spans="1:16" ht="15.75" thickBot="1" x14ac:dyDescent="0.3">
      <c r="A83" s="70" t="s">
        <v>38</v>
      </c>
      <c r="B83" s="69"/>
      <c r="C83" s="69"/>
    </row>
    <row r="84" spans="1:16" ht="22.5" customHeight="1" outlineLevel="1" x14ac:dyDescent="0.2">
      <c r="A84" s="384"/>
      <c r="B84" s="385"/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6"/>
    </row>
    <row r="85" spans="1:16" ht="15.75" customHeight="1" outlineLevel="1" x14ac:dyDescent="0.2">
      <c r="A85" s="387" t="s">
        <v>101</v>
      </c>
      <c r="B85" s="388"/>
      <c r="C85" s="388"/>
      <c r="D85" s="388"/>
      <c r="E85" s="388"/>
      <c r="F85" s="388"/>
      <c r="G85" s="388"/>
      <c r="H85" s="388"/>
      <c r="I85" s="388"/>
      <c r="J85" s="388"/>
      <c r="K85" s="388"/>
      <c r="L85" s="388"/>
      <c r="M85" s="388"/>
      <c r="N85" s="388"/>
      <c r="O85" s="388"/>
      <c r="P85" s="389"/>
    </row>
    <row r="86" spans="1:16" ht="15.75" customHeight="1" outlineLevel="1" x14ac:dyDescent="0.2">
      <c r="A86" s="387" t="s">
        <v>263</v>
      </c>
      <c r="B86" s="388"/>
      <c r="C86" s="388"/>
      <c r="D86" s="388"/>
      <c r="E86" s="388"/>
      <c r="F86" s="388"/>
      <c r="G86" s="388"/>
      <c r="H86" s="388"/>
      <c r="I86" s="388"/>
      <c r="J86" s="388"/>
      <c r="K86" s="388"/>
      <c r="L86" s="388"/>
      <c r="M86" s="388"/>
      <c r="N86" s="388"/>
      <c r="O86" s="388"/>
      <c r="P86" s="389"/>
    </row>
    <row r="87" spans="1:16" ht="18.75" customHeight="1" outlineLevel="1" x14ac:dyDescent="0.2">
      <c r="A87" s="387"/>
      <c r="B87" s="388"/>
      <c r="C87" s="388"/>
      <c r="D87" s="388"/>
      <c r="E87" s="388"/>
      <c r="F87" s="388"/>
      <c r="G87" s="388"/>
      <c r="H87" s="388"/>
      <c r="I87" s="388"/>
      <c r="J87" s="388"/>
      <c r="K87" s="388"/>
      <c r="L87" s="388"/>
      <c r="M87" s="388"/>
      <c r="N87" s="388"/>
      <c r="O87" s="388"/>
      <c r="P87" s="389"/>
    </row>
    <row r="88" spans="1:16" ht="23.25" customHeight="1" outlineLevel="1" thickBot="1" x14ac:dyDescent="0.25">
      <c r="A88" s="390" t="s">
        <v>264</v>
      </c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N88" s="391"/>
      <c r="O88" s="391"/>
      <c r="P88" s="392"/>
    </row>
    <row r="89" spans="1:16" ht="13.5" customHeight="1" outlineLevel="1" x14ac:dyDescent="0.2"/>
    <row r="90" spans="1:16" ht="13.5" customHeight="1" outlineLevel="1" thickBot="1" x14ac:dyDescent="0.25"/>
    <row r="91" spans="1:16" ht="23.25" customHeight="1" outlineLevel="1" thickBot="1" x14ac:dyDescent="0.25">
      <c r="A91" s="393" t="s">
        <v>265</v>
      </c>
      <c r="B91" s="394"/>
      <c r="C91" s="394"/>
      <c r="D91" s="394"/>
      <c r="E91" s="394"/>
      <c r="F91" s="394"/>
      <c r="G91" s="394"/>
      <c r="H91" s="394"/>
      <c r="I91" s="394"/>
      <c r="J91" s="394"/>
      <c r="K91" s="394"/>
      <c r="L91" s="394"/>
      <c r="M91" s="394"/>
      <c r="N91" s="394"/>
      <c r="O91" s="394"/>
      <c r="P91" s="394"/>
    </row>
    <row r="92" spans="1:16" ht="23.25" customHeight="1" outlineLevel="1" x14ac:dyDescent="0.2">
      <c r="A92" s="395" t="s">
        <v>195</v>
      </c>
      <c r="B92" s="397" t="s">
        <v>3</v>
      </c>
      <c r="C92" s="397" t="s">
        <v>28</v>
      </c>
      <c r="D92" s="399" t="s">
        <v>196</v>
      </c>
      <c r="E92" s="400"/>
      <c r="F92" s="401"/>
      <c r="G92" s="399" t="s">
        <v>29</v>
      </c>
      <c r="H92" s="400"/>
      <c r="I92" s="400"/>
      <c r="J92" s="400"/>
      <c r="K92" s="400"/>
      <c r="L92" s="400"/>
      <c r="M92" s="400"/>
      <c r="N92" s="400"/>
      <c r="O92" s="400"/>
      <c r="P92" s="401"/>
    </row>
    <row r="93" spans="1:16" ht="18.75" customHeight="1" outlineLevel="1" thickBot="1" x14ac:dyDescent="0.25">
      <c r="A93" s="396"/>
      <c r="B93" s="398"/>
      <c r="C93" s="398"/>
      <c r="D93" s="402"/>
      <c r="E93" s="403"/>
      <c r="F93" s="404"/>
      <c r="G93" s="402"/>
      <c r="H93" s="403"/>
      <c r="I93" s="403"/>
      <c r="J93" s="403"/>
      <c r="K93" s="403"/>
      <c r="L93" s="403"/>
      <c r="M93" s="403"/>
      <c r="N93" s="403"/>
      <c r="O93" s="403"/>
      <c r="P93" s="404"/>
    </row>
    <row r="94" spans="1:16" ht="19.5" customHeight="1" outlineLevel="1" x14ac:dyDescent="0.25">
      <c r="A94" s="64"/>
      <c r="B94" s="64"/>
      <c r="C94" s="47"/>
      <c r="D94" s="368"/>
      <c r="E94" s="369"/>
      <c r="F94" s="370"/>
      <c r="G94" s="381"/>
      <c r="H94" s="382"/>
      <c r="I94" s="382"/>
      <c r="J94" s="382"/>
      <c r="K94" s="382"/>
      <c r="L94" s="382"/>
      <c r="M94" s="382"/>
      <c r="N94" s="382"/>
      <c r="O94" s="382"/>
      <c r="P94" s="383"/>
    </row>
    <row r="95" spans="1:16" ht="19.5" customHeight="1" outlineLevel="1" x14ac:dyDescent="0.25">
      <c r="A95" s="64"/>
      <c r="B95" s="64"/>
      <c r="C95" s="47"/>
      <c r="D95" s="368"/>
      <c r="E95" s="369"/>
      <c r="F95" s="370"/>
      <c r="G95" s="378"/>
      <c r="H95" s="379"/>
      <c r="I95" s="379"/>
      <c r="J95" s="379"/>
      <c r="K95" s="379"/>
      <c r="L95" s="379"/>
      <c r="M95" s="379"/>
      <c r="N95" s="379"/>
      <c r="O95" s="379"/>
      <c r="P95" s="380"/>
    </row>
    <row r="96" spans="1:16" ht="19.5" customHeight="1" outlineLevel="1" x14ac:dyDescent="0.25">
      <c r="A96" s="64"/>
      <c r="B96" s="64"/>
      <c r="C96" s="47"/>
      <c r="D96" s="368"/>
      <c r="E96" s="369"/>
      <c r="F96" s="370"/>
      <c r="G96" s="378"/>
      <c r="H96" s="379"/>
      <c r="I96" s="379"/>
      <c r="J96" s="379"/>
      <c r="K96" s="379"/>
      <c r="L96" s="379"/>
      <c r="M96" s="379"/>
      <c r="N96" s="379"/>
      <c r="O96" s="379"/>
      <c r="P96" s="380"/>
    </row>
    <row r="97" spans="1:16" ht="19.5" customHeight="1" outlineLevel="1" thickBot="1" x14ac:dyDescent="0.3">
      <c r="A97" s="48"/>
      <c r="B97" s="48"/>
      <c r="C97" s="48"/>
      <c r="D97" s="371"/>
      <c r="E97" s="372"/>
      <c r="F97" s="373"/>
      <c r="G97" s="375"/>
      <c r="H97" s="376"/>
      <c r="I97" s="376"/>
      <c r="J97" s="376"/>
      <c r="K97" s="376"/>
      <c r="L97" s="376"/>
      <c r="M97" s="376"/>
      <c r="N97" s="376"/>
      <c r="O97" s="376"/>
      <c r="P97" s="377"/>
    </row>
    <row r="98" spans="1:16" ht="13.5" customHeight="1" outlineLevel="1" x14ac:dyDescent="0.25">
      <c r="A98" s="99"/>
      <c r="B98" s="100"/>
      <c r="C98" s="100"/>
      <c r="D98" s="101"/>
      <c r="E98" s="101"/>
      <c r="F98" s="101"/>
      <c r="G98" s="32"/>
      <c r="H98" s="32"/>
      <c r="I98" s="32"/>
      <c r="J98" s="32"/>
      <c r="K98" s="32"/>
      <c r="L98" s="32"/>
      <c r="M98" s="32"/>
      <c r="N98" s="32"/>
      <c r="O98" s="32"/>
      <c r="P98" s="102"/>
    </row>
    <row r="99" spans="1:16" ht="13.5" customHeight="1" outlineLevel="1" thickBot="1" x14ac:dyDescent="0.3">
      <c r="A99" s="99"/>
      <c r="B99" s="100"/>
      <c r="C99" s="100"/>
      <c r="D99" s="101"/>
      <c r="E99" s="101"/>
      <c r="F99" s="101"/>
      <c r="G99" s="32"/>
      <c r="H99" s="32"/>
      <c r="I99" s="32"/>
      <c r="J99" s="32"/>
      <c r="K99" s="32"/>
      <c r="L99" s="32"/>
      <c r="M99" s="32"/>
      <c r="N99" s="32"/>
      <c r="O99" s="32"/>
      <c r="P99" s="120"/>
    </row>
    <row r="100" spans="1:16" ht="16.5" customHeight="1" outlineLevel="1" thickBot="1" x14ac:dyDescent="0.3">
      <c r="A100" s="362" t="s">
        <v>39</v>
      </c>
      <c r="B100" s="363"/>
      <c r="C100" s="363"/>
      <c r="D100" s="363"/>
      <c r="E100" s="90" t="s">
        <v>75</v>
      </c>
      <c r="F100" s="91" t="s">
        <v>40</v>
      </c>
      <c r="G100" s="359" t="s">
        <v>244</v>
      </c>
      <c r="H100" s="360"/>
      <c r="I100" s="360"/>
      <c r="J100" s="360"/>
      <c r="K100" s="360"/>
      <c r="L100" s="360"/>
      <c r="M100" s="360"/>
      <c r="N100" s="360"/>
      <c r="O100" s="360"/>
      <c r="P100" s="361"/>
    </row>
    <row r="101" spans="1:16" ht="18" customHeight="1" outlineLevel="1" thickBot="1" x14ac:dyDescent="0.3">
      <c r="A101" s="364"/>
      <c r="B101" s="365"/>
      <c r="C101" s="365"/>
      <c r="D101" s="365"/>
      <c r="E101" s="92"/>
      <c r="F101" s="92"/>
      <c r="G101" s="374"/>
      <c r="H101" s="374"/>
      <c r="I101" s="374"/>
      <c r="J101" s="374"/>
      <c r="K101" s="374"/>
      <c r="L101" s="374"/>
      <c r="M101" s="374"/>
      <c r="N101" s="374"/>
      <c r="O101" s="374"/>
      <c r="P101" s="374"/>
    </row>
    <row r="102" spans="1:16" ht="13.5" customHeight="1" outlineLevel="1" x14ac:dyDescent="0.2">
      <c r="A102" s="115"/>
      <c r="B102" s="115"/>
      <c r="C102" s="115"/>
      <c r="D102" s="115"/>
    </row>
    <row r="103" spans="1:16" ht="13.5" customHeight="1" outlineLevel="1" thickBot="1" x14ac:dyDescent="0.25"/>
    <row r="104" spans="1:16" ht="16.5" customHeight="1" outlineLevel="1" thickBot="1" x14ac:dyDescent="0.25">
      <c r="A104" s="314" t="s">
        <v>242</v>
      </c>
      <c r="B104" s="315"/>
      <c r="C104" s="315"/>
      <c r="D104" s="315"/>
      <c r="E104" s="315"/>
      <c r="F104" s="315"/>
      <c r="G104" s="315"/>
      <c r="H104" s="315"/>
      <c r="I104" s="315"/>
      <c r="J104" s="315"/>
      <c r="K104" s="315"/>
      <c r="L104" s="315"/>
      <c r="M104" s="316"/>
    </row>
    <row r="105" spans="1:16" ht="16.5" customHeight="1" outlineLevel="1" x14ac:dyDescent="0.2">
      <c r="A105" s="358" t="s">
        <v>68</v>
      </c>
      <c r="B105" s="358"/>
      <c r="C105" s="358"/>
      <c r="D105" s="358"/>
      <c r="E105" s="358"/>
      <c r="F105" s="358"/>
      <c r="H105" s="93"/>
      <c r="I105" s="313" t="s">
        <v>82</v>
      </c>
      <c r="J105" s="313"/>
      <c r="K105" s="313"/>
      <c r="L105" s="356"/>
      <c r="M105" s="357"/>
    </row>
    <row r="106" spans="1:16" ht="16.5" customHeight="1" outlineLevel="1" x14ac:dyDescent="0.2">
      <c r="H106" s="25"/>
      <c r="I106" s="25"/>
      <c r="J106" s="25"/>
      <c r="M106" s="6"/>
    </row>
    <row r="107" spans="1:16" ht="14.25" customHeight="1" outlineLevel="1" x14ac:dyDescent="0.2">
      <c r="A107" s="354" t="s">
        <v>232</v>
      </c>
      <c r="B107" s="355"/>
      <c r="C107" s="355"/>
      <c r="D107" s="355"/>
      <c r="E107" s="355"/>
      <c r="F107" s="355"/>
      <c r="G107" s="355"/>
      <c r="H107" s="89"/>
      <c r="I107" s="94" t="s">
        <v>75</v>
      </c>
      <c r="J107" s="57"/>
      <c r="K107" s="89"/>
      <c r="L107" s="89"/>
      <c r="M107" s="6"/>
    </row>
    <row r="108" spans="1:16" ht="16.5" customHeight="1" outlineLevel="1" thickBot="1" x14ac:dyDescent="0.25">
      <c r="A108" s="2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1"/>
    </row>
    <row r="109" spans="1:16" ht="13.5" customHeight="1" outlineLevel="1" x14ac:dyDescent="0.2"/>
    <row r="110" spans="1:16" ht="13.5" customHeight="1" outlineLevel="1" thickBot="1" x14ac:dyDescent="0.25"/>
    <row r="111" spans="1:16" ht="16.5" customHeight="1" outlineLevel="1" thickBot="1" x14ac:dyDescent="0.25">
      <c r="A111" s="314" t="s">
        <v>243</v>
      </c>
      <c r="B111" s="315"/>
      <c r="C111" s="315"/>
      <c r="D111" s="315"/>
      <c r="E111" s="315"/>
      <c r="F111" s="315"/>
      <c r="G111" s="315"/>
      <c r="H111" s="315"/>
      <c r="I111" s="315"/>
      <c r="J111" s="315"/>
      <c r="K111" s="315"/>
      <c r="L111" s="315"/>
      <c r="M111" s="316"/>
    </row>
    <row r="112" spans="1:16" ht="18.75" customHeight="1" outlineLevel="1" thickBot="1" x14ac:dyDescent="0.25">
      <c r="A112" s="275" t="s">
        <v>251</v>
      </c>
      <c r="B112" s="276"/>
      <c r="C112" s="276"/>
      <c r="D112" s="276"/>
      <c r="E112" s="276"/>
      <c r="K112" s="2"/>
      <c r="L112" s="2"/>
      <c r="M112" s="4"/>
    </row>
    <row r="113" spans="1:16" ht="18.75" customHeight="1" outlineLevel="1" x14ac:dyDescent="0.2">
      <c r="A113" s="277"/>
      <c r="B113" s="278"/>
      <c r="C113" s="278"/>
      <c r="D113" s="278"/>
      <c r="E113" s="278"/>
      <c r="I113" s="95">
        <f ca="1">YEAR(TODAY())</f>
        <v>2024</v>
      </c>
      <c r="J113" s="279"/>
      <c r="K113" s="280"/>
      <c r="M113" s="6"/>
    </row>
    <row r="114" spans="1:16" ht="18.75" customHeight="1" outlineLevel="1" x14ac:dyDescent="0.2">
      <c r="A114" s="7"/>
      <c r="I114" s="96">
        <f ca="1">YEAR(TODAY())-1</f>
        <v>2023</v>
      </c>
      <c r="J114" s="281"/>
      <c r="K114" s="282"/>
      <c r="M114" s="6"/>
    </row>
    <row r="115" spans="1:16" ht="18.75" customHeight="1" outlineLevel="1" x14ac:dyDescent="0.2">
      <c r="A115" s="7"/>
      <c r="D115" s="158" t="s">
        <v>235</v>
      </c>
      <c r="E115" s="159"/>
      <c r="F115" s="160" t="s">
        <v>236</v>
      </c>
      <c r="I115" s="96">
        <f ca="1">YEAR(TODAY())-2</f>
        <v>2022</v>
      </c>
      <c r="J115" s="281"/>
      <c r="K115" s="282"/>
      <c r="M115" s="6"/>
    </row>
    <row r="116" spans="1:16" ht="18.75" customHeight="1" outlineLevel="1" x14ac:dyDescent="0.2">
      <c r="A116" s="7"/>
      <c r="I116" s="96">
        <f ca="1">YEAR(TODAY())-3</f>
        <v>2021</v>
      </c>
      <c r="J116" s="281"/>
      <c r="K116" s="282"/>
      <c r="M116" s="6"/>
    </row>
    <row r="117" spans="1:16" ht="18.75" customHeight="1" outlineLevel="1" thickBot="1" x14ac:dyDescent="0.25">
      <c r="A117" s="7"/>
      <c r="I117" s="97">
        <f ca="1">YEAR(TODAY())-4</f>
        <v>2020</v>
      </c>
      <c r="J117" s="283"/>
      <c r="K117" s="284"/>
      <c r="M117" s="6"/>
    </row>
    <row r="118" spans="1:16" ht="18.75" customHeight="1" outlineLevel="1" thickBot="1" x14ac:dyDescent="0.25">
      <c r="A118" s="2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1"/>
    </row>
    <row r="119" spans="1:16" ht="13.5" customHeight="1" x14ac:dyDescent="0.2"/>
    <row r="120" spans="1:16" ht="13.5" customHeight="1" x14ac:dyDescent="0.2"/>
    <row r="121" spans="1:16" ht="15.75" thickBot="1" x14ac:dyDescent="0.3">
      <c r="A121" s="70" t="s">
        <v>41</v>
      </c>
      <c r="B121" s="69"/>
    </row>
    <row r="122" spans="1:16" ht="19.5" customHeight="1" outlineLevel="1" x14ac:dyDescent="0.2">
      <c r="A122" s="342" t="s">
        <v>43</v>
      </c>
      <c r="B122" s="343"/>
      <c r="C122" s="343"/>
      <c r="D122" s="22" t="s">
        <v>44</v>
      </c>
      <c r="E122" s="50"/>
      <c r="F122" s="22" t="s">
        <v>45</v>
      </c>
      <c r="G122" s="50"/>
      <c r="H122" s="22" t="s">
        <v>46</v>
      </c>
      <c r="I122" s="50"/>
      <c r="J122" s="22" t="s">
        <v>47</v>
      </c>
      <c r="K122" s="50"/>
      <c r="L122" s="17"/>
      <c r="M122" s="17"/>
      <c r="N122" s="17"/>
      <c r="O122" s="17"/>
      <c r="P122" s="18"/>
    </row>
    <row r="123" spans="1:16" ht="19.5" customHeight="1" outlineLevel="1" x14ac:dyDescent="0.2">
      <c r="A123" s="344" t="s">
        <v>48</v>
      </c>
      <c r="B123" s="345"/>
      <c r="C123" s="345"/>
      <c r="D123" s="30" t="s">
        <v>49</v>
      </c>
      <c r="E123" s="51"/>
      <c r="F123" s="30" t="s">
        <v>50</v>
      </c>
      <c r="G123" s="51"/>
      <c r="H123" s="30" t="s">
        <v>51</v>
      </c>
      <c r="I123" s="51"/>
      <c r="J123" s="30" t="s">
        <v>52</v>
      </c>
      <c r="K123" s="51"/>
      <c r="L123" s="30" t="s">
        <v>53</v>
      </c>
      <c r="M123" s="51"/>
      <c r="N123" s="30" t="s">
        <v>54</v>
      </c>
      <c r="O123" s="51"/>
      <c r="P123" s="20"/>
    </row>
    <row r="124" spans="1:16" ht="19.5" customHeight="1" outlineLevel="1" x14ac:dyDescent="0.2">
      <c r="A124" s="344" t="s">
        <v>55</v>
      </c>
      <c r="B124" s="345"/>
      <c r="C124" s="345"/>
      <c r="D124" s="346"/>
      <c r="E124" s="347"/>
      <c r="F124" s="347"/>
      <c r="G124" s="347"/>
      <c r="H124" s="347"/>
      <c r="I124" s="347"/>
      <c r="J124" s="347"/>
      <c r="K124" s="347"/>
      <c r="L124" s="347"/>
      <c r="M124" s="347"/>
      <c r="N124" s="347"/>
      <c r="O124" s="348"/>
      <c r="P124" s="20"/>
    </row>
    <row r="125" spans="1:16" ht="19.5" customHeight="1" outlineLevel="1" x14ac:dyDescent="0.2">
      <c r="A125" s="344" t="s">
        <v>56</v>
      </c>
      <c r="B125" s="345"/>
      <c r="C125" s="345"/>
      <c r="D125" s="51"/>
      <c r="E125" s="349" t="s">
        <v>60</v>
      </c>
      <c r="F125" s="291"/>
      <c r="G125" s="292"/>
      <c r="H125" s="51"/>
      <c r="I125" s="350" t="s">
        <v>61</v>
      </c>
      <c r="J125" s="341"/>
      <c r="K125" s="341"/>
      <c r="L125" s="341"/>
      <c r="M125" s="341"/>
      <c r="N125" s="19"/>
      <c r="O125" s="19"/>
      <c r="P125" s="20"/>
    </row>
    <row r="126" spans="1:16" ht="19.5" customHeight="1" outlineLevel="1" x14ac:dyDescent="0.2">
      <c r="A126" s="323" t="s">
        <v>58</v>
      </c>
      <c r="B126" s="324"/>
      <c r="C126" s="324"/>
      <c r="D126" s="324"/>
      <c r="E126" s="324"/>
      <c r="F126" s="51"/>
      <c r="G126" s="19"/>
      <c r="H126" s="19"/>
      <c r="I126" s="19"/>
      <c r="J126" s="19"/>
      <c r="K126" s="19"/>
      <c r="L126" s="19"/>
      <c r="M126" s="19"/>
      <c r="N126" s="19"/>
      <c r="O126" s="19"/>
      <c r="P126" s="20"/>
    </row>
    <row r="127" spans="1:16" ht="19.5" customHeight="1" outlineLevel="1" x14ac:dyDescent="0.2">
      <c r="A127" s="323" t="s">
        <v>57</v>
      </c>
      <c r="B127" s="341"/>
      <c r="C127" s="341"/>
      <c r="D127" s="341"/>
      <c r="E127" s="351"/>
      <c r="F127" s="51"/>
      <c r="G127" s="19"/>
      <c r="H127" s="291" t="s">
        <v>62</v>
      </c>
      <c r="I127" s="291"/>
      <c r="J127" s="292"/>
      <c r="K127" s="51"/>
      <c r="L127" s="349" t="s">
        <v>63</v>
      </c>
      <c r="M127" s="352"/>
      <c r="N127" s="353"/>
      <c r="O127" s="51"/>
      <c r="P127" s="20"/>
    </row>
    <row r="128" spans="1:16" ht="19.5" customHeight="1" outlineLevel="1" x14ac:dyDescent="0.2">
      <c r="A128" s="323" t="s">
        <v>59</v>
      </c>
      <c r="B128" s="341"/>
      <c r="C128" s="341"/>
      <c r="D128" s="341"/>
      <c r="E128" s="341"/>
      <c r="F128" s="51"/>
      <c r="G128" s="19"/>
      <c r="H128" s="19"/>
      <c r="I128" s="19"/>
      <c r="J128" s="19"/>
      <c r="K128" s="19"/>
      <c r="L128" s="19"/>
      <c r="M128" s="19"/>
      <c r="N128" s="19"/>
      <c r="O128" s="19"/>
      <c r="P128" s="20"/>
    </row>
    <row r="129" spans="1:17" ht="19.5" customHeight="1" outlineLevel="1" x14ac:dyDescent="0.2">
      <c r="A129" s="323" t="s">
        <v>246</v>
      </c>
      <c r="B129" s="324"/>
      <c r="C129" s="324"/>
      <c r="D129" s="324"/>
      <c r="E129" s="325"/>
      <c r="F129" s="51"/>
      <c r="G129" s="19"/>
      <c r="H129" s="291" t="s">
        <v>79</v>
      </c>
      <c r="I129" s="291"/>
      <c r="J129" s="292"/>
      <c r="K129" s="285"/>
      <c r="L129" s="286"/>
      <c r="M129" s="286"/>
      <c r="N129" s="286"/>
      <c r="O129" s="286"/>
      <c r="P129" s="287"/>
    </row>
    <row r="130" spans="1:17" ht="19.5" customHeight="1" outlineLevel="1" x14ac:dyDescent="0.2">
      <c r="A130" s="293" t="s">
        <v>892</v>
      </c>
      <c r="B130" s="294"/>
      <c r="C130" s="294"/>
      <c r="D130" s="294"/>
      <c r="E130" s="294"/>
      <c r="F130" s="269"/>
      <c r="G130" s="270"/>
      <c r="H130" s="267"/>
      <c r="I130" s="267"/>
      <c r="J130" s="267"/>
      <c r="K130" s="267"/>
      <c r="L130" s="267"/>
      <c r="M130" s="267"/>
      <c r="N130" s="267"/>
      <c r="O130" s="267"/>
      <c r="P130" s="220"/>
    </row>
    <row r="131" spans="1:17" ht="19.5" customHeight="1" outlineLevel="1" thickBot="1" x14ac:dyDescent="0.25">
      <c r="A131" s="295" t="s">
        <v>113</v>
      </c>
      <c r="B131" s="296"/>
      <c r="C131" s="296"/>
      <c r="D131" s="296"/>
      <c r="E131" s="296"/>
      <c r="F131" s="296"/>
      <c r="G131" s="296"/>
      <c r="H131" s="296"/>
      <c r="I131" s="263"/>
      <c r="J131" s="234" t="s">
        <v>893</v>
      </c>
      <c r="K131" s="233"/>
      <c r="L131" s="21"/>
      <c r="M131" s="264"/>
      <c r="N131" s="21"/>
      <c r="O131" s="233"/>
      <c r="P131" s="142"/>
    </row>
    <row r="132" spans="1:17" ht="13.5" customHeight="1" outlineLevel="1" x14ac:dyDescent="0.2">
      <c r="A132" s="268"/>
      <c r="B132" s="268"/>
      <c r="C132" s="268"/>
      <c r="D132" s="268"/>
      <c r="E132" s="268"/>
      <c r="F132" s="160"/>
      <c r="G132" s="160"/>
      <c r="H132" s="160"/>
      <c r="I132" s="265"/>
      <c r="J132" s="266"/>
      <c r="K132" s="267"/>
      <c r="O132" s="267"/>
    </row>
    <row r="133" spans="1:17" ht="13.5" customHeight="1" outlineLevel="1" x14ac:dyDescent="0.2">
      <c r="A133" s="160"/>
      <c r="B133" s="160"/>
      <c r="C133" s="160"/>
      <c r="D133" s="160"/>
      <c r="E133" s="160"/>
      <c r="F133" s="160"/>
      <c r="G133" s="160"/>
      <c r="H133" s="160"/>
      <c r="I133" s="265"/>
      <c r="J133" s="266"/>
      <c r="K133" s="267"/>
      <c r="O133" s="267"/>
    </row>
    <row r="134" spans="1:17" ht="19.5" customHeight="1" thickBot="1" x14ac:dyDescent="0.3">
      <c r="A134" s="312" t="s">
        <v>562</v>
      </c>
      <c r="B134" s="312"/>
      <c r="C134" s="312"/>
      <c r="D134" s="312"/>
      <c r="E134" s="312"/>
    </row>
    <row r="135" spans="1:17" ht="19.5" customHeight="1" x14ac:dyDescent="0.2">
      <c r="A135" s="288" t="s">
        <v>80</v>
      </c>
      <c r="B135" s="289"/>
      <c r="C135" s="289"/>
      <c r="D135" s="289"/>
      <c r="E135" s="289"/>
      <c r="F135" s="289"/>
      <c r="G135" s="289"/>
      <c r="H135" s="290"/>
      <c r="I135" s="288" t="s">
        <v>81</v>
      </c>
      <c r="J135" s="289"/>
      <c r="K135" s="289"/>
      <c r="L135" s="289"/>
      <c r="M135" s="289"/>
      <c r="N135" s="289"/>
      <c r="O135" s="289"/>
      <c r="P135" s="290"/>
    </row>
    <row r="136" spans="1:17" ht="19.5" customHeight="1" thickBot="1" x14ac:dyDescent="0.25">
      <c r="A136" s="23"/>
      <c r="H136" s="6"/>
      <c r="I136" s="7"/>
      <c r="P136" s="6"/>
    </row>
    <row r="137" spans="1:17" ht="19.5" customHeight="1" outlineLevel="1" thickBot="1" x14ac:dyDescent="0.25">
      <c r="A137" s="7"/>
      <c r="B137" s="334"/>
      <c r="C137" s="335"/>
      <c r="D137" s="336"/>
      <c r="H137" s="6"/>
      <c r="I137" s="7"/>
      <c r="J137" s="334"/>
      <c r="K137" s="335"/>
      <c r="L137" s="336"/>
      <c r="P137" s="6"/>
    </row>
    <row r="138" spans="1:17" ht="19.5" customHeight="1" outlineLevel="1" thickBot="1" x14ac:dyDescent="0.25">
      <c r="A138" s="24"/>
      <c r="B138" s="3"/>
      <c r="C138" s="3"/>
      <c r="D138" s="3"/>
      <c r="E138" s="3"/>
      <c r="F138" s="3"/>
      <c r="G138" s="3"/>
      <c r="H138" s="1"/>
      <c r="I138" s="24"/>
      <c r="J138" s="3"/>
      <c r="K138" s="3"/>
      <c r="L138" s="3"/>
      <c r="M138" s="3"/>
      <c r="N138" s="3"/>
      <c r="O138" s="3"/>
      <c r="P138" s="1"/>
    </row>
    <row r="139" spans="1:17" ht="13.5" customHeight="1" outlineLevel="1" x14ac:dyDescent="0.2"/>
    <row r="140" spans="1:17" ht="13.5" customHeight="1" outlineLevel="1" thickBot="1" x14ac:dyDescent="0.25"/>
    <row r="141" spans="1:17" ht="19.5" customHeight="1" outlineLevel="1" x14ac:dyDescent="0.2">
      <c r="A141" s="71"/>
      <c r="B141" s="2"/>
      <c r="C141" s="2"/>
      <c r="D141" s="2"/>
      <c r="E141" s="84" t="s">
        <v>200</v>
      </c>
      <c r="F141" s="340" t="s">
        <v>201</v>
      </c>
      <c r="G141" s="340"/>
      <c r="H141" s="2"/>
      <c r="I141" s="2"/>
      <c r="J141" s="2"/>
      <c r="K141" s="2"/>
      <c r="L141" s="2"/>
      <c r="M141" s="2"/>
      <c r="N141" s="2"/>
      <c r="O141" s="2"/>
      <c r="P141" s="4"/>
    </row>
    <row r="142" spans="1:17" ht="19.5" customHeight="1" outlineLevel="1" x14ac:dyDescent="0.2">
      <c r="A142" s="339" t="s">
        <v>283</v>
      </c>
      <c r="B142" s="326"/>
      <c r="C142" s="326"/>
      <c r="D142" s="327"/>
      <c r="E142" s="73"/>
      <c r="F142" s="337"/>
      <c r="G142" s="338"/>
      <c r="P142" s="6"/>
    </row>
    <row r="143" spans="1:17" ht="19.5" customHeight="1" outlineLevel="1" x14ac:dyDescent="0.25">
      <c r="A143" s="326" t="s">
        <v>247</v>
      </c>
      <c r="B143" s="326"/>
      <c r="C143" s="326"/>
      <c r="D143" s="327"/>
      <c r="E143" s="331"/>
      <c r="F143" s="332"/>
      <c r="G143" s="332"/>
      <c r="H143" s="332"/>
      <c r="I143" s="332"/>
      <c r="J143" s="332"/>
      <c r="K143" s="333"/>
      <c r="L143" s="116" t="s">
        <v>248</v>
      </c>
      <c r="P143" s="6"/>
      <c r="Q143" s="32"/>
    </row>
    <row r="144" spans="1:17" ht="19.5" customHeight="1" outlineLevel="1" x14ac:dyDescent="0.2">
      <c r="A144" s="326" t="s">
        <v>279</v>
      </c>
      <c r="B144" s="326"/>
      <c r="C144" s="326"/>
      <c r="D144" s="327"/>
      <c r="E144" s="73"/>
      <c r="F144" s="328" t="s">
        <v>280</v>
      </c>
      <c r="G144" s="329"/>
      <c r="H144" s="330" t="s">
        <v>281</v>
      </c>
      <c r="I144" s="330"/>
      <c r="J144" s="330"/>
      <c r="K144" s="330"/>
      <c r="L144" s="330"/>
      <c r="M144" s="330"/>
      <c r="N144" s="105"/>
      <c r="P144" s="6"/>
    </row>
    <row r="145" spans="1:16" ht="19.5" customHeight="1" x14ac:dyDescent="0.2">
      <c r="A145" s="326" t="s">
        <v>323</v>
      </c>
      <c r="B145" s="326"/>
      <c r="C145" s="326"/>
      <c r="D145" s="327"/>
      <c r="E145" s="73"/>
      <c r="F145" s="153" t="s">
        <v>324</v>
      </c>
      <c r="G145" s="116"/>
      <c r="H145" s="154"/>
      <c r="I145" s="116"/>
      <c r="J145" s="152" t="s">
        <v>325</v>
      </c>
      <c r="K145" s="151"/>
      <c r="L145" s="151"/>
      <c r="M145" s="151"/>
      <c r="P145" s="6"/>
    </row>
    <row r="146" spans="1:16" ht="19.5" customHeight="1" thickBo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1"/>
    </row>
    <row r="147" spans="1:16" ht="13.5" customHeight="1" x14ac:dyDescent="0.2">
      <c r="A147" s="72"/>
      <c r="B147" s="72"/>
      <c r="C147" s="72"/>
    </row>
    <row r="148" spans="1:16" ht="13.5" customHeight="1" outlineLevel="1" x14ac:dyDescent="0.2"/>
    <row r="149" spans="1:16" ht="19.5" customHeight="1" outlineLevel="1" thickBot="1" x14ac:dyDescent="0.3">
      <c r="A149" s="70" t="s">
        <v>563</v>
      </c>
      <c r="B149" s="69"/>
      <c r="C149" s="69"/>
      <c r="D149" s="69"/>
      <c r="E149" s="69"/>
      <c r="F149" s="69"/>
      <c r="G149" s="69"/>
    </row>
    <row r="150" spans="1:16" ht="19.5" customHeight="1" outlineLevel="1" x14ac:dyDescent="0.2">
      <c r="A150" s="317"/>
      <c r="B150" s="318"/>
      <c r="C150" s="318"/>
      <c r="D150" s="318"/>
      <c r="E150" s="318"/>
      <c r="F150" s="318"/>
      <c r="G150" s="318"/>
      <c r="H150" s="318"/>
      <c r="I150" s="318"/>
      <c r="J150" s="318"/>
      <c r="K150" s="318"/>
      <c r="L150" s="318"/>
      <c r="M150" s="318"/>
      <c r="N150" s="318"/>
      <c r="O150" s="318"/>
      <c r="P150" s="319"/>
    </row>
    <row r="151" spans="1:16" ht="19.5" customHeight="1" outlineLevel="1" x14ac:dyDescent="0.2">
      <c r="A151" s="320"/>
      <c r="B151" s="321"/>
      <c r="C151" s="321"/>
      <c r="D151" s="321"/>
      <c r="E151" s="321"/>
      <c r="F151" s="321"/>
      <c r="G151" s="321"/>
      <c r="H151" s="321"/>
      <c r="I151" s="321"/>
      <c r="J151" s="321"/>
      <c r="K151" s="321"/>
      <c r="L151" s="321"/>
      <c r="M151" s="321"/>
      <c r="N151" s="321"/>
      <c r="O151" s="321"/>
      <c r="P151" s="322"/>
    </row>
    <row r="152" spans="1:16" ht="19.5" customHeight="1" outlineLevel="1" x14ac:dyDescent="0.2">
      <c r="A152" s="320"/>
      <c r="B152" s="321"/>
      <c r="C152" s="321"/>
      <c r="D152" s="321"/>
      <c r="E152" s="321"/>
      <c r="F152" s="321"/>
      <c r="G152" s="321"/>
      <c r="H152" s="321"/>
      <c r="I152" s="321"/>
      <c r="J152" s="321"/>
      <c r="K152" s="321"/>
      <c r="L152" s="321"/>
      <c r="M152" s="321"/>
      <c r="N152" s="321"/>
      <c r="O152" s="321"/>
      <c r="P152" s="322"/>
    </row>
    <row r="153" spans="1:16" ht="19.5" customHeight="1" outlineLevel="1" x14ac:dyDescent="0.2">
      <c r="A153" s="320"/>
      <c r="B153" s="321"/>
      <c r="C153" s="321"/>
      <c r="D153" s="321"/>
      <c r="E153" s="321"/>
      <c r="F153" s="321"/>
      <c r="G153" s="321"/>
      <c r="H153" s="321"/>
      <c r="I153" s="321"/>
      <c r="J153" s="321"/>
      <c r="K153" s="321"/>
      <c r="L153" s="321"/>
      <c r="M153" s="321"/>
      <c r="N153" s="321"/>
      <c r="O153" s="321"/>
      <c r="P153" s="322"/>
    </row>
    <row r="154" spans="1:16" ht="19.5" customHeight="1" outlineLevel="1" x14ac:dyDescent="0.2">
      <c r="A154" s="320"/>
      <c r="B154" s="321"/>
      <c r="C154" s="321"/>
      <c r="D154" s="321"/>
      <c r="E154" s="321"/>
      <c r="F154" s="321"/>
      <c r="G154" s="321"/>
      <c r="H154" s="321"/>
      <c r="I154" s="321"/>
      <c r="J154" s="321"/>
      <c r="K154" s="321"/>
      <c r="L154" s="321"/>
      <c r="M154" s="321"/>
      <c r="N154" s="321"/>
      <c r="O154" s="321"/>
      <c r="P154" s="322"/>
    </row>
    <row r="155" spans="1:16" ht="19.5" customHeight="1" outlineLevel="1" x14ac:dyDescent="0.2">
      <c r="A155" s="320"/>
      <c r="B155" s="321"/>
      <c r="C155" s="321"/>
      <c r="D155" s="321"/>
      <c r="E155" s="321"/>
      <c r="F155" s="321"/>
      <c r="G155" s="321"/>
      <c r="H155" s="321"/>
      <c r="I155" s="321"/>
      <c r="J155" s="321"/>
      <c r="K155" s="321"/>
      <c r="L155" s="321"/>
      <c r="M155" s="321"/>
      <c r="N155" s="321"/>
      <c r="O155" s="321"/>
      <c r="P155" s="322"/>
    </row>
    <row r="156" spans="1:16" ht="19.5" customHeight="1" outlineLevel="1" thickBot="1" x14ac:dyDescent="0.25">
      <c r="A156" s="297"/>
      <c r="B156" s="298"/>
      <c r="C156" s="298"/>
      <c r="D156" s="298"/>
      <c r="E156" s="298"/>
      <c r="F156" s="298"/>
      <c r="G156" s="298"/>
      <c r="H156" s="298"/>
      <c r="I156" s="298"/>
      <c r="J156" s="298"/>
      <c r="K156" s="298"/>
      <c r="L156" s="298"/>
      <c r="M156" s="298"/>
      <c r="N156" s="298"/>
      <c r="O156" s="298"/>
      <c r="P156" s="299"/>
    </row>
    <row r="157" spans="1:16" ht="19.5" customHeight="1" outlineLevel="1" x14ac:dyDescent="0.2"/>
    <row r="158" spans="1:16" ht="19.5" customHeight="1" outlineLevel="1" x14ac:dyDescent="0.2"/>
    <row r="159" spans="1:16" ht="19.5" customHeight="1" outlineLevel="1" x14ac:dyDescent="0.2"/>
    <row r="160" spans="1:16" ht="19.5" hidden="1" customHeight="1" outlineLevel="1" x14ac:dyDescent="0.2"/>
    <row r="161" spans="1:16" ht="19.5" hidden="1" customHeight="1" x14ac:dyDescent="0.2"/>
    <row r="162" spans="1:16" ht="19.5" hidden="1" customHeight="1" x14ac:dyDescent="0.2"/>
    <row r="163" spans="1:16" ht="18" hidden="1" customHeight="1" thickBot="1" x14ac:dyDescent="0.25"/>
    <row r="164" spans="1:16" ht="19.5" hidden="1" customHeight="1" outlineLevel="1" thickBot="1" x14ac:dyDescent="0.25">
      <c r="D164" s="35" t="s">
        <v>288</v>
      </c>
      <c r="E164" s="36">
        <v>31</v>
      </c>
    </row>
    <row r="165" spans="1:16" ht="19.5" hidden="1" customHeight="1" outlineLevel="1" thickBot="1" x14ac:dyDescent="0.25">
      <c r="D165" s="35" t="s">
        <v>83</v>
      </c>
      <c r="E165" s="36">
        <v>30</v>
      </c>
    </row>
    <row r="166" spans="1:16" ht="19.5" hidden="1" customHeight="1" outlineLevel="1" thickBot="1" x14ac:dyDescent="0.25">
      <c r="D166" s="35" t="s">
        <v>10</v>
      </c>
      <c r="E166" s="36">
        <v>3</v>
      </c>
    </row>
    <row r="167" spans="1:16" ht="19.5" hidden="1" customHeight="1" outlineLevel="1" thickBot="1" x14ac:dyDescent="0.25">
      <c r="A167" t="s">
        <v>22</v>
      </c>
      <c r="D167" s="35" t="s">
        <v>11</v>
      </c>
      <c r="E167" s="36">
        <v>112</v>
      </c>
      <c r="G167" t="s">
        <v>87</v>
      </c>
      <c r="H167">
        <v>24</v>
      </c>
      <c r="J167" t="s">
        <v>86</v>
      </c>
      <c r="K167">
        <v>571</v>
      </c>
    </row>
    <row r="168" spans="1:16" ht="19.5" hidden="1" customHeight="1" outlineLevel="1" thickBot="1" x14ac:dyDescent="0.25">
      <c r="A168" t="s">
        <v>23</v>
      </c>
      <c r="D168" s="35" t="s">
        <v>85</v>
      </c>
      <c r="E168" s="36">
        <v>127</v>
      </c>
      <c r="G168" t="s">
        <v>10</v>
      </c>
      <c r="H168">
        <v>3</v>
      </c>
    </row>
    <row r="169" spans="1:16" ht="19.5" hidden="1" customHeight="1" outlineLevel="1" thickBot="1" x14ac:dyDescent="0.25">
      <c r="A169" t="s">
        <v>24</v>
      </c>
      <c r="D169" s="35" t="s">
        <v>13</v>
      </c>
      <c r="E169" s="36">
        <v>141</v>
      </c>
      <c r="G169" t="s">
        <v>83</v>
      </c>
      <c r="H169">
        <v>30</v>
      </c>
      <c r="O169" s="85" t="s">
        <v>206</v>
      </c>
      <c r="P169" t="s">
        <v>218</v>
      </c>
    </row>
    <row r="170" spans="1:16" ht="19.5" hidden="1" customHeight="1" outlineLevel="1" thickBot="1" x14ac:dyDescent="0.25">
      <c r="A170" t="s">
        <v>15</v>
      </c>
      <c r="D170" s="35" t="s">
        <v>12</v>
      </c>
      <c r="E170" s="36">
        <v>150</v>
      </c>
      <c r="G170" t="s">
        <v>84</v>
      </c>
      <c r="H170">
        <v>31</v>
      </c>
      <c r="O170" s="85" t="s">
        <v>207</v>
      </c>
      <c r="P170" t="s">
        <v>219</v>
      </c>
    </row>
    <row r="171" spans="1:16" ht="19.5" hidden="1" customHeight="1" outlineLevel="1" thickBot="1" x14ac:dyDescent="0.25">
      <c r="A171" t="s">
        <v>16</v>
      </c>
      <c r="D171" s="35" t="s">
        <v>104</v>
      </c>
      <c r="E171" s="36">
        <v>251</v>
      </c>
      <c r="O171" s="85" t="s">
        <v>208</v>
      </c>
      <c r="P171" t="s">
        <v>220</v>
      </c>
    </row>
    <row r="172" spans="1:16" ht="19.5" hidden="1" customHeight="1" outlineLevel="1" thickBot="1" x14ac:dyDescent="0.25">
      <c r="A172" t="s">
        <v>27</v>
      </c>
      <c r="D172" s="35" t="s">
        <v>167</v>
      </c>
      <c r="E172" s="36">
        <v>261</v>
      </c>
      <c r="J172" s="61">
        <v>0.1</v>
      </c>
      <c r="O172" s="85" t="s">
        <v>209</v>
      </c>
      <c r="P172" t="s">
        <v>221</v>
      </c>
    </row>
    <row r="173" spans="1:16" ht="19.5" hidden="1" customHeight="1" outlineLevel="1" thickBot="1" x14ac:dyDescent="0.25">
      <c r="D173" s="35" t="s">
        <v>168</v>
      </c>
      <c r="E173" s="36">
        <v>351</v>
      </c>
      <c r="G173" t="s">
        <v>11</v>
      </c>
      <c r="J173" s="61">
        <v>0.2</v>
      </c>
      <c r="O173" s="85" t="s">
        <v>210</v>
      </c>
      <c r="P173" t="s">
        <v>222</v>
      </c>
    </row>
    <row r="174" spans="1:16" ht="19.5" hidden="1" customHeight="1" outlineLevel="1" thickBot="1" x14ac:dyDescent="0.25">
      <c r="D174" s="35" t="s">
        <v>169</v>
      </c>
      <c r="E174" s="36">
        <v>361</v>
      </c>
      <c r="G174" t="s">
        <v>12</v>
      </c>
      <c r="J174" s="61">
        <v>0.3</v>
      </c>
      <c r="O174" s="85" t="s">
        <v>211</v>
      </c>
      <c r="P174" t="s">
        <v>223</v>
      </c>
    </row>
    <row r="175" spans="1:16" ht="19.5" hidden="1" customHeight="1" outlineLevel="1" thickBot="1" x14ac:dyDescent="0.25">
      <c r="D175" s="35" t="s">
        <v>170</v>
      </c>
      <c r="E175" s="36">
        <v>382</v>
      </c>
      <c r="G175" t="s">
        <v>13</v>
      </c>
      <c r="J175" s="61">
        <v>0.4</v>
      </c>
      <c r="O175" s="85" t="s">
        <v>212</v>
      </c>
      <c r="P175" t="s">
        <v>224</v>
      </c>
    </row>
    <row r="176" spans="1:16" ht="19.5" hidden="1" customHeight="1" outlineLevel="1" thickBot="1" x14ac:dyDescent="0.25">
      <c r="D176" s="35" t="s">
        <v>171</v>
      </c>
      <c r="E176" s="36">
        <v>401</v>
      </c>
      <c r="G176" t="s">
        <v>74</v>
      </c>
      <c r="J176" s="61">
        <v>0.5</v>
      </c>
      <c r="O176" s="85" t="s">
        <v>213</v>
      </c>
      <c r="P176" t="s">
        <v>225</v>
      </c>
    </row>
    <row r="177" spans="2:16" ht="13.5" hidden="1" collapsed="1" thickBot="1" x14ac:dyDescent="0.25">
      <c r="D177" s="35" t="s">
        <v>172</v>
      </c>
      <c r="E177" s="36">
        <v>411</v>
      </c>
      <c r="G177" t="s">
        <v>92</v>
      </c>
      <c r="J177" s="61">
        <v>0.6</v>
      </c>
      <c r="O177" s="85" t="s">
        <v>214</v>
      </c>
      <c r="P177" t="s">
        <v>226</v>
      </c>
    </row>
    <row r="178" spans="2:16" ht="11.25" hidden="1" customHeight="1" thickBot="1" x14ac:dyDescent="0.25">
      <c r="D178" s="35" t="s">
        <v>173</v>
      </c>
      <c r="E178" s="36">
        <v>451</v>
      </c>
      <c r="J178" s="61">
        <v>0.7</v>
      </c>
      <c r="O178" s="85" t="s">
        <v>215</v>
      </c>
      <c r="P178" t="s">
        <v>227</v>
      </c>
    </row>
    <row r="179" spans="2:16" ht="13.5" hidden="1" thickBot="1" x14ac:dyDescent="0.25">
      <c r="D179" s="35" t="s">
        <v>177</v>
      </c>
      <c r="E179" s="36">
        <v>581</v>
      </c>
      <c r="J179" s="61">
        <v>0.8</v>
      </c>
      <c r="M179" t="s">
        <v>128</v>
      </c>
      <c r="O179" s="85" t="s">
        <v>216</v>
      </c>
      <c r="P179" t="s">
        <v>228</v>
      </c>
    </row>
    <row r="180" spans="2:16" ht="32.25" hidden="1" customHeight="1" thickBot="1" x14ac:dyDescent="0.25">
      <c r="D180" s="35" t="s">
        <v>176</v>
      </c>
      <c r="E180" s="36">
        <v>591</v>
      </c>
      <c r="J180" s="61">
        <v>0.9</v>
      </c>
      <c r="M180" t="s">
        <v>124</v>
      </c>
      <c r="O180" s="85" t="s">
        <v>217</v>
      </c>
      <c r="P180" t="s">
        <v>229</v>
      </c>
    </row>
    <row r="181" spans="2:16" ht="27" hidden="1" customHeight="1" thickBot="1" x14ac:dyDescent="0.25">
      <c r="D181" s="35" t="s">
        <v>178</v>
      </c>
      <c r="E181" s="36">
        <v>532</v>
      </c>
      <c r="J181" s="61">
        <v>1</v>
      </c>
      <c r="M181" t="s">
        <v>125</v>
      </c>
    </row>
    <row r="182" spans="2:16" ht="27" hidden="1" customHeight="1" thickBot="1" x14ac:dyDescent="0.25">
      <c r="D182" s="35" t="s">
        <v>179</v>
      </c>
      <c r="E182" s="36">
        <v>551</v>
      </c>
      <c r="G182" s="35" t="s">
        <v>190</v>
      </c>
      <c r="J182" s="61"/>
      <c r="M182" t="s">
        <v>126</v>
      </c>
    </row>
    <row r="183" spans="2:16" ht="27" hidden="1" customHeight="1" thickBot="1" x14ac:dyDescent="0.25">
      <c r="D183" s="35" t="s">
        <v>174</v>
      </c>
      <c r="E183" s="36">
        <v>162</v>
      </c>
      <c r="G183" s="150" t="s">
        <v>191</v>
      </c>
      <c r="J183" s="61"/>
      <c r="M183" t="s">
        <v>127</v>
      </c>
    </row>
    <row r="184" spans="2:16" ht="13.5" hidden="1" thickBot="1" x14ac:dyDescent="0.25">
      <c r="D184" s="35" t="s">
        <v>175</v>
      </c>
      <c r="E184" s="36">
        <v>272</v>
      </c>
      <c r="G184" s="150" t="s">
        <v>192</v>
      </c>
      <c r="J184" s="61"/>
    </row>
    <row r="185" spans="2:16" ht="13.5" hidden="1" thickBot="1" x14ac:dyDescent="0.25">
      <c r="B185" t="s">
        <v>94</v>
      </c>
      <c r="D185" s="35" t="s">
        <v>289</v>
      </c>
      <c r="E185" s="36">
        <v>372</v>
      </c>
      <c r="G185" s="150" t="s">
        <v>193</v>
      </c>
      <c r="J185" s="61"/>
    </row>
    <row r="186" spans="2:16" ht="16.5" hidden="1" customHeight="1" thickBot="1" x14ac:dyDescent="0.25">
      <c r="B186" t="s">
        <v>561</v>
      </c>
      <c r="G186" s="150" t="s">
        <v>194</v>
      </c>
      <c r="J186" s="61"/>
    </row>
    <row r="187" spans="2:16" hidden="1" x14ac:dyDescent="0.2">
      <c r="B187" t="s">
        <v>103</v>
      </c>
      <c r="D187" s="37" t="s">
        <v>69</v>
      </c>
      <c r="J187" s="61"/>
    </row>
    <row r="188" spans="2:16" hidden="1" x14ac:dyDescent="0.2">
      <c r="B188" t="s">
        <v>306</v>
      </c>
      <c r="D188" s="37" t="s">
        <v>70</v>
      </c>
      <c r="J188" s="61"/>
    </row>
    <row r="189" spans="2:16" hidden="1" x14ac:dyDescent="0.2">
      <c r="B189" t="s">
        <v>311</v>
      </c>
      <c r="D189" s="37" t="s">
        <v>71</v>
      </c>
      <c r="G189" t="s">
        <v>197</v>
      </c>
      <c r="J189" s="61"/>
    </row>
    <row r="190" spans="2:16" hidden="1" x14ac:dyDescent="0.2">
      <c r="B190" t="s">
        <v>313</v>
      </c>
      <c r="G190" t="s">
        <v>198</v>
      </c>
      <c r="J190" s="61"/>
    </row>
    <row r="191" spans="2:16" hidden="1" x14ac:dyDescent="0.2">
      <c r="B191" t="s">
        <v>99</v>
      </c>
      <c r="G191" t="s">
        <v>199</v>
      </c>
    </row>
    <row r="192" spans="2:16" hidden="1" x14ac:dyDescent="0.2">
      <c r="B192" t="s">
        <v>312</v>
      </c>
    </row>
    <row r="193" spans="2:16" hidden="1" x14ac:dyDescent="0.2">
      <c r="B193" t="s">
        <v>98</v>
      </c>
    </row>
    <row r="194" spans="2:16" hidden="1" x14ac:dyDescent="0.2">
      <c r="B194" t="s">
        <v>314</v>
      </c>
    </row>
    <row r="195" spans="2:16" hidden="1" x14ac:dyDescent="0.2">
      <c r="B195" t="s">
        <v>91</v>
      </c>
    </row>
    <row r="196" spans="2:16" ht="13.5" hidden="1" thickBot="1" x14ac:dyDescent="0.25">
      <c r="B196" t="s">
        <v>89</v>
      </c>
    </row>
    <row r="197" spans="2:16" ht="26.25" hidden="1" thickBot="1" x14ac:dyDescent="0.25">
      <c r="B197" t="s">
        <v>89</v>
      </c>
      <c r="G197" s="67" t="s">
        <v>10</v>
      </c>
      <c r="H197" s="67" t="s">
        <v>11</v>
      </c>
      <c r="I197" s="67" t="s">
        <v>85</v>
      </c>
      <c r="J197" s="67" t="s">
        <v>13</v>
      </c>
      <c r="K197" s="67" t="s">
        <v>12</v>
      </c>
      <c r="L197" s="67" t="s">
        <v>104</v>
      </c>
      <c r="M197" s="67" t="s">
        <v>167</v>
      </c>
      <c r="N197" s="67" t="s">
        <v>168</v>
      </c>
      <c r="O197" s="67" t="s">
        <v>169</v>
      </c>
      <c r="P197" s="67" t="s">
        <v>170</v>
      </c>
    </row>
    <row r="198" spans="2:16" hidden="1" x14ac:dyDescent="0.2">
      <c r="B198" t="s">
        <v>318</v>
      </c>
      <c r="G198" t="s">
        <v>180</v>
      </c>
      <c r="H198" t="s">
        <v>141</v>
      </c>
      <c r="I198" t="s">
        <v>143</v>
      </c>
      <c r="J198" t="s">
        <v>141</v>
      </c>
      <c r="K198" t="s">
        <v>141</v>
      </c>
      <c r="L198" t="s">
        <v>145</v>
      </c>
      <c r="M198" t="s">
        <v>145</v>
      </c>
      <c r="N198" t="s">
        <v>156</v>
      </c>
      <c r="O198" t="s">
        <v>156</v>
      </c>
      <c r="P198" t="s">
        <v>156</v>
      </c>
    </row>
    <row r="199" spans="2:16" hidden="1" x14ac:dyDescent="0.2">
      <c r="B199" t="s">
        <v>310</v>
      </c>
      <c r="G199" t="s">
        <v>181</v>
      </c>
      <c r="H199" t="s">
        <v>76</v>
      </c>
      <c r="I199" t="s">
        <v>144</v>
      </c>
      <c r="J199" t="s">
        <v>76</v>
      </c>
      <c r="K199" t="s">
        <v>76</v>
      </c>
      <c r="L199" t="s">
        <v>146</v>
      </c>
      <c r="M199" t="s">
        <v>146</v>
      </c>
      <c r="N199" t="s">
        <v>157</v>
      </c>
      <c r="O199" t="s">
        <v>157</v>
      </c>
      <c r="P199" t="s">
        <v>157</v>
      </c>
    </row>
    <row r="200" spans="2:16" hidden="1" x14ac:dyDescent="0.2">
      <c r="B200" t="s">
        <v>320</v>
      </c>
      <c r="G200" t="s">
        <v>182</v>
      </c>
      <c r="H200" t="s">
        <v>77</v>
      </c>
      <c r="J200" t="s">
        <v>77</v>
      </c>
      <c r="K200" t="s">
        <v>77</v>
      </c>
      <c r="L200" t="s">
        <v>147</v>
      </c>
      <c r="M200" t="s">
        <v>147</v>
      </c>
      <c r="N200" t="s">
        <v>158</v>
      </c>
      <c r="O200" t="s">
        <v>158</v>
      </c>
      <c r="P200" t="s">
        <v>158</v>
      </c>
    </row>
    <row r="201" spans="2:16" hidden="1" x14ac:dyDescent="0.2">
      <c r="B201" t="s">
        <v>320</v>
      </c>
      <c r="G201" t="s">
        <v>183</v>
      </c>
      <c r="H201" t="s">
        <v>78</v>
      </c>
      <c r="J201" t="s">
        <v>78</v>
      </c>
      <c r="K201" t="s">
        <v>78</v>
      </c>
      <c r="L201" t="s">
        <v>148</v>
      </c>
      <c r="M201" t="s">
        <v>148</v>
      </c>
      <c r="N201" t="s">
        <v>153</v>
      </c>
      <c r="O201" t="s">
        <v>153</v>
      </c>
      <c r="P201" t="s">
        <v>153</v>
      </c>
    </row>
    <row r="202" spans="2:16" hidden="1" x14ac:dyDescent="0.2">
      <c r="B202" t="s">
        <v>305</v>
      </c>
      <c r="G202" t="s">
        <v>184</v>
      </c>
      <c r="H202" t="s">
        <v>142</v>
      </c>
      <c r="J202" t="s">
        <v>142</v>
      </c>
      <c r="K202" t="s">
        <v>142</v>
      </c>
      <c r="L202" t="s">
        <v>149</v>
      </c>
      <c r="M202" t="s">
        <v>149</v>
      </c>
      <c r="N202" t="s">
        <v>154</v>
      </c>
      <c r="O202" t="s">
        <v>154</v>
      </c>
      <c r="P202" t="s">
        <v>154</v>
      </c>
    </row>
    <row r="203" spans="2:16" hidden="1" x14ac:dyDescent="0.2">
      <c r="B203" t="s">
        <v>100</v>
      </c>
      <c r="G203" t="s">
        <v>185</v>
      </c>
      <c r="L203" t="s">
        <v>150</v>
      </c>
      <c r="M203" t="s">
        <v>150</v>
      </c>
      <c r="N203" t="s">
        <v>159</v>
      </c>
      <c r="O203" t="s">
        <v>159</v>
      </c>
      <c r="P203" t="s">
        <v>159</v>
      </c>
    </row>
    <row r="204" spans="2:16" hidden="1" x14ac:dyDescent="0.2">
      <c r="B204" t="s">
        <v>315</v>
      </c>
      <c r="G204" t="s">
        <v>186</v>
      </c>
      <c r="L204" t="s">
        <v>151</v>
      </c>
      <c r="M204" t="s">
        <v>151</v>
      </c>
      <c r="N204" t="s">
        <v>160</v>
      </c>
      <c r="O204" t="s">
        <v>160</v>
      </c>
      <c r="P204" t="s">
        <v>160</v>
      </c>
    </row>
    <row r="205" spans="2:16" hidden="1" x14ac:dyDescent="0.2">
      <c r="B205" t="s">
        <v>321</v>
      </c>
      <c r="G205" t="s">
        <v>187</v>
      </c>
      <c r="L205" t="s">
        <v>152</v>
      </c>
      <c r="M205" t="s">
        <v>152</v>
      </c>
      <c r="N205" t="s">
        <v>161</v>
      </c>
      <c r="O205" t="s">
        <v>161</v>
      </c>
      <c r="P205" t="s">
        <v>161</v>
      </c>
    </row>
    <row r="206" spans="2:16" hidden="1" x14ac:dyDescent="0.2">
      <c r="B206" t="s">
        <v>321</v>
      </c>
      <c r="G206" t="s">
        <v>188</v>
      </c>
      <c r="L206" t="s">
        <v>153</v>
      </c>
      <c r="M206" t="s">
        <v>153</v>
      </c>
      <c r="N206" t="s">
        <v>162</v>
      </c>
      <c r="O206" t="s">
        <v>162</v>
      </c>
      <c r="P206" t="s">
        <v>162</v>
      </c>
    </row>
    <row r="207" spans="2:16" hidden="1" x14ac:dyDescent="0.2">
      <c r="B207" t="s">
        <v>319</v>
      </c>
      <c r="G207" t="s">
        <v>189</v>
      </c>
      <c r="L207" t="s">
        <v>154</v>
      </c>
      <c r="M207" t="s">
        <v>154</v>
      </c>
    </row>
    <row r="208" spans="2:16" hidden="1" x14ac:dyDescent="0.2">
      <c r="B208" t="s">
        <v>316</v>
      </c>
      <c r="L208" t="s">
        <v>155</v>
      </c>
      <c r="M208" t="s">
        <v>155</v>
      </c>
    </row>
    <row r="209" spans="2:26" ht="13.5" hidden="1" thickBot="1" x14ac:dyDescent="0.25">
      <c r="B209" t="s">
        <v>317</v>
      </c>
    </row>
    <row r="210" spans="2:26" ht="13.5" hidden="1" thickBot="1" x14ac:dyDescent="0.25">
      <c r="B210" t="s">
        <v>93</v>
      </c>
      <c r="G210" s="67" t="s">
        <v>83</v>
      </c>
      <c r="H210" s="67" t="s">
        <v>288</v>
      </c>
    </row>
    <row r="211" spans="2:26" hidden="1" x14ac:dyDescent="0.2">
      <c r="B211" t="s">
        <v>308</v>
      </c>
      <c r="G211" t="s">
        <v>180</v>
      </c>
      <c r="H211" t="s">
        <v>180</v>
      </c>
    </row>
    <row r="212" spans="2:26" hidden="1" x14ac:dyDescent="0.2">
      <c r="B212" t="s">
        <v>302</v>
      </c>
      <c r="G212" t="s">
        <v>181</v>
      </c>
      <c r="H212" t="s">
        <v>181</v>
      </c>
    </row>
    <row r="213" spans="2:26" hidden="1" x14ac:dyDescent="0.2">
      <c r="B213" t="s">
        <v>301</v>
      </c>
      <c r="G213" t="s">
        <v>182</v>
      </c>
      <c r="H213" t="s">
        <v>182</v>
      </c>
    </row>
    <row r="214" spans="2:26" hidden="1" x14ac:dyDescent="0.2">
      <c r="B214" t="s">
        <v>303</v>
      </c>
      <c r="G214" t="s">
        <v>183</v>
      </c>
      <c r="H214" t="s">
        <v>183</v>
      </c>
    </row>
    <row r="215" spans="2:26" hidden="1" x14ac:dyDescent="0.2">
      <c r="B215" t="s">
        <v>300</v>
      </c>
      <c r="G215" t="s">
        <v>184</v>
      </c>
      <c r="H215" t="s">
        <v>184</v>
      </c>
    </row>
    <row r="216" spans="2:26" ht="13.5" hidden="1" thickBot="1" x14ac:dyDescent="0.25">
      <c r="B216" t="s">
        <v>304</v>
      </c>
      <c r="G216" t="s">
        <v>185</v>
      </c>
      <c r="H216" t="s">
        <v>185</v>
      </c>
    </row>
    <row r="217" spans="2:26" ht="39" hidden="1" thickBot="1" x14ac:dyDescent="0.25">
      <c r="B217" t="s">
        <v>95</v>
      </c>
      <c r="G217" t="s">
        <v>186</v>
      </c>
      <c r="H217" t="s">
        <v>186</v>
      </c>
      <c r="Q217" s="67" t="s">
        <v>171</v>
      </c>
      <c r="R217" s="67" t="s">
        <v>172</v>
      </c>
      <c r="S217" s="67" t="s">
        <v>173</v>
      </c>
      <c r="T217" s="67" t="s">
        <v>177</v>
      </c>
      <c r="U217" s="67" t="s">
        <v>176</v>
      </c>
      <c r="V217" s="67" t="s">
        <v>178</v>
      </c>
      <c r="W217" s="67" t="s">
        <v>179</v>
      </c>
      <c r="X217" s="67" t="s">
        <v>174</v>
      </c>
      <c r="Y217" s="67" t="s">
        <v>175</v>
      </c>
      <c r="Z217" s="67" t="s">
        <v>289</v>
      </c>
    </row>
    <row r="218" spans="2:26" hidden="1" x14ac:dyDescent="0.2">
      <c r="B218" t="s">
        <v>309</v>
      </c>
      <c r="G218" t="s">
        <v>187</v>
      </c>
      <c r="H218" t="s">
        <v>187</v>
      </c>
      <c r="Q218" t="s">
        <v>156</v>
      </c>
      <c r="R218" t="s">
        <v>163</v>
      </c>
      <c r="S218" t="s">
        <v>290</v>
      </c>
      <c r="T218" t="s">
        <v>136</v>
      </c>
      <c r="U218" t="s">
        <v>136</v>
      </c>
      <c r="V218" t="s">
        <v>136</v>
      </c>
      <c r="W218" t="s">
        <v>136</v>
      </c>
      <c r="X218" t="s">
        <v>141</v>
      </c>
      <c r="Y218" t="s">
        <v>145</v>
      </c>
      <c r="Z218" t="s">
        <v>156</v>
      </c>
    </row>
    <row r="219" spans="2:26" hidden="1" x14ac:dyDescent="0.2">
      <c r="B219" t="s">
        <v>90</v>
      </c>
      <c r="G219" t="s">
        <v>188</v>
      </c>
      <c r="H219" t="s">
        <v>188</v>
      </c>
      <c r="Q219" t="s">
        <v>157</v>
      </c>
      <c r="R219" t="s">
        <v>159</v>
      </c>
      <c r="S219" t="s">
        <v>291</v>
      </c>
      <c r="T219" t="s">
        <v>137</v>
      </c>
      <c r="U219" t="s">
        <v>137</v>
      </c>
      <c r="V219" t="s">
        <v>137</v>
      </c>
      <c r="W219" t="s">
        <v>137</v>
      </c>
      <c r="X219" t="s">
        <v>76</v>
      </c>
      <c r="Y219" t="s">
        <v>146</v>
      </c>
      <c r="Z219" t="s">
        <v>157</v>
      </c>
    </row>
    <row r="220" spans="2:26" hidden="1" x14ac:dyDescent="0.2">
      <c r="B220" t="s">
        <v>88</v>
      </c>
      <c r="G220" t="s">
        <v>189</v>
      </c>
      <c r="H220" t="s">
        <v>189</v>
      </c>
      <c r="Q220" t="s">
        <v>158</v>
      </c>
      <c r="R220" t="s">
        <v>164</v>
      </c>
      <c r="S220" t="s">
        <v>292</v>
      </c>
      <c r="T220" t="s">
        <v>138</v>
      </c>
      <c r="U220" t="s">
        <v>138</v>
      </c>
      <c r="V220" t="s">
        <v>138</v>
      </c>
      <c r="W220" t="s">
        <v>138</v>
      </c>
      <c r="X220" t="s">
        <v>77</v>
      </c>
      <c r="Y220" t="s">
        <v>147</v>
      </c>
      <c r="Z220" t="s">
        <v>158</v>
      </c>
    </row>
    <row r="221" spans="2:26" hidden="1" x14ac:dyDescent="0.2">
      <c r="B221" t="s">
        <v>307</v>
      </c>
      <c r="Q221" t="s">
        <v>153</v>
      </c>
      <c r="R221" t="s">
        <v>161</v>
      </c>
      <c r="S221" t="s">
        <v>293</v>
      </c>
      <c r="T221" t="s">
        <v>139</v>
      </c>
      <c r="U221" t="s">
        <v>139</v>
      </c>
      <c r="V221" t="s">
        <v>139</v>
      </c>
      <c r="W221" t="s">
        <v>139</v>
      </c>
      <c r="X221" t="s">
        <v>78</v>
      </c>
      <c r="Y221" t="s">
        <v>148</v>
      </c>
      <c r="Z221" t="s">
        <v>153</v>
      </c>
    </row>
    <row r="222" spans="2:26" hidden="1" x14ac:dyDescent="0.2">
      <c r="Q222" t="s">
        <v>154</v>
      </c>
      <c r="R222" t="s">
        <v>165</v>
      </c>
      <c r="S222" t="s">
        <v>294</v>
      </c>
      <c r="T222" t="s">
        <v>140</v>
      </c>
      <c r="U222" t="s">
        <v>140</v>
      </c>
      <c r="V222" t="s">
        <v>140</v>
      </c>
      <c r="W222" t="s">
        <v>140</v>
      </c>
      <c r="X222" t="s">
        <v>142</v>
      </c>
      <c r="Y222" t="s">
        <v>149</v>
      </c>
      <c r="Z222" t="s">
        <v>154</v>
      </c>
    </row>
    <row r="223" spans="2:26" hidden="1" x14ac:dyDescent="0.2">
      <c r="Q223" t="s">
        <v>159</v>
      </c>
      <c r="R223" t="s">
        <v>166</v>
      </c>
      <c r="S223" t="s">
        <v>295</v>
      </c>
      <c r="Y223" t="s">
        <v>150</v>
      </c>
      <c r="Z223" t="s">
        <v>159</v>
      </c>
    </row>
    <row r="224" spans="2:26" hidden="1" x14ac:dyDescent="0.2">
      <c r="Q224" t="s">
        <v>160</v>
      </c>
      <c r="S224" t="s">
        <v>296</v>
      </c>
      <c r="Y224" t="s">
        <v>151</v>
      </c>
      <c r="Z224" t="s">
        <v>160</v>
      </c>
    </row>
    <row r="225" spans="17:26" hidden="1" x14ac:dyDescent="0.2">
      <c r="Q225" t="s">
        <v>161</v>
      </c>
      <c r="S225" t="s">
        <v>297</v>
      </c>
      <c r="Y225" t="s">
        <v>152</v>
      </c>
      <c r="Z225" t="s">
        <v>161</v>
      </c>
    </row>
    <row r="226" spans="17:26" hidden="1" x14ac:dyDescent="0.2">
      <c r="Q226" t="s">
        <v>162</v>
      </c>
      <c r="S226" t="s">
        <v>298</v>
      </c>
      <c r="Y226" t="s">
        <v>153</v>
      </c>
      <c r="Z226" t="s">
        <v>162</v>
      </c>
    </row>
    <row r="227" spans="17:26" hidden="1" x14ac:dyDescent="0.2">
      <c r="S227" t="s">
        <v>299</v>
      </c>
      <c r="Y227" t="s">
        <v>154</v>
      </c>
    </row>
    <row r="228" spans="17:26" hidden="1" x14ac:dyDescent="0.2">
      <c r="Y228" t="s">
        <v>155</v>
      </c>
    </row>
  </sheetData>
  <sheetProtection algorithmName="SHA-512" hashValue="sxY2HupschL53fRThMyFPV1uflqp0TT/45wpIqeLLFOrPqVtRrzmy5sWUPDzzSh/h+gUTSyOyhrwR5fuiaqJYg==" saltValue="VtKx+/j95ksYiIzeKw+BKQ==" spinCount="100000" sheet="1" selectLockedCells="1"/>
  <sortState xmlns:xlrd2="http://schemas.microsoft.com/office/spreadsheetml/2017/richdata2" ref="B185:B221">
    <sortCondition ref="B185:B221"/>
  </sortState>
  <mergeCells count="254">
    <mergeCell ref="A143:D143"/>
    <mergeCell ref="A144:D144"/>
    <mergeCell ref="T24:U24"/>
    <mergeCell ref="K6:K9"/>
    <mergeCell ref="G5:I5"/>
    <mergeCell ref="A43:B43"/>
    <mergeCell ref="D43:E43"/>
    <mergeCell ref="H43:J43"/>
    <mergeCell ref="A46:B46"/>
    <mergeCell ref="D46:E46"/>
    <mergeCell ref="L42:M42"/>
    <mergeCell ref="L43:M43"/>
    <mergeCell ref="R5:T6"/>
    <mergeCell ref="R7:T10"/>
    <mergeCell ref="R11:T11"/>
    <mergeCell ref="R12:T12"/>
    <mergeCell ref="T19:U20"/>
    <mergeCell ref="D17:U18"/>
    <mergeCell ref="E21:F21"/>
    <mergeCell ref="E22:F22"/>
    <mergeCell ref="E23:F23"/>
    <mergeCell ref="T30:U30"/>
    <mergeCell ref="T31:U31"/>
    <mergeCell ref="T32:U32"/>
    <mergeCell ref="T33:U33"/>
    <mergeCell ref="T34:U34"/>
    <mergeCell ref="T21:U21"/>
    <mergeCell ref="T22:U22"/>
    <mergeCell ref="T23:U23"/>
    <mergeCell ref="T25:U25"/>
    <mergeCell ref="T26:U26"/>
    <mergeCell ref="T27:U27"/>
    <mergeCell ref="T28:U28"/>
    <mergeCell ref="T29:U29"/>
    <mergeCell ref="D45:E45"/>
    <mergeCell ref="H45:J45"/>
    <mergeCell ref="I26:J26"/>
    <mergeCell ref="I32:J32"/>
    <mergeCell ref="I33:J33"/>
    <mergeCell ref="I30:J30"/>
    <mergeCell ref="A39:C39"/>
    <mergeCell ref="D39:M39"/>
    <mergeCell ref="F40:F41"/>
    <mergeCell ref="L44:M44"/>
    <mergeCell ref="L45:M45"/>
    <mergeCell ref="A40:B41"/>
    <mergeCell ref="C40:C41"/>
    <mergeCell ref="L36:M36"/>
    <mergeCell ref="G40:G41"/>
    <mergeCell ref="H40:J41"/>
    <mergeCell ref="L40:M41"/>
    <mergeCell ref="A29:B29"/>
    <mergeCell ref="E29:F29"/>
    <mergeCell ref="I27:J27"/>
    <mergeCell ref="I31:J31"/>
    <mergeCell ref="I28:J28"/>
    <mergeCell ref="I29:J29"/>
    <mergeCell ref="K40:K41"/>
    <mergeCell ref="I24:J24"/>
    <mergeCell ref="I25:J25"/>
    <mergeCell ref="A24:B24"/>
    <mergeCell ref="A25:B25"/>
    <mergeCell ref="A26:B26"/>
    <mergeCell ref="A27:B27"/>
    <mergeCell ref="A44:B44"/>
    <mergeCell ref="D44:E44"/>
    <mergeCell ref="H44:J44"/>
    <mergeCell ref="I22:J22"/>
    <mergeCell ref="I23:J23"/>
    <mergeCell ref="M19:S19"/>
    <mergeCell ref="L19:L20"/>
    <mergeCell ref="A36:I36"/>
    <mergeCell ref="I21:J21"/>
    <mergeCell ref="I34:J34"/>
    <mergeCell ref="A30:B30"/>
    <mergeCell ref="A31:B31"/>
    <mergeCell ref="A32:B32"/>
    <mergeCell ref="A33:B33"/>
    <mergeCell ref="A34:B34"/>
    <mergeCell ref="E30:F30"/>
    <mergeCell ref="E34:F34"/>
    <mergeCell ref="E26:F26"/>
    <mergeCell ref="E27:F27"/>
    <mergeCell ref="E28:F28"/>
    <mergeCell ref="A28:B28"/>
    <mergeCell ref="D19:D20"/>
    <mergeCell ref="E19:F20"/>
    <mergeCell ref="I19:J20"/>
    <mergeCell ref="A21:B21"/>
    <mergeCell ref="A22:B22"/>
    <mergeCell ref="A23:B23"/>
    <mergeCell ref="H52:I53"/>
    <mergeCell ref="J52:J53"/>
    <mergeCell ref="K52:L53"/>
    <mergeCell ref="D51:D53"/>
    <mergeCell ref="A51:B53"/>
    <mergeCell ref="A67:K67"/>
    <mergeCell ref="H46:J46"/>
    <mergeCell ref="F52:F53"/>
    <mergeCell ref="G52:G53"/>
    <mergeCell ref="A64:K65"/>
    <mergeCell ref="K54:L54"/>
    <mergeCell ref="K55:L55"/>
    <mergeCell ref="K56:L56"/>
    <mergeCell ref="E51:L51"/>
    <mergeCell ref="A49:L50"/>
    <mergeCell ref="L46:M46"/>
    <mergeCell ref="A1:G1"/>
    <mergeCell ref="A45:B45"/>
    <mergeCell ref="I74:M74"/>
    <mergeCell ref="B75:C75"/>
    <mergeCell ref="D75:E75"/>
    <mergeCell ref="F75:G75"/>
    <mergeCell ref="A71:D71"/>
    <mergeCell ref="A72:G72"/>
    <mergeCell ref="D40:E41"/>
    <mergeCell ref="A42:B42"/>
    <mergeCell ref="D42:E42"/>
    <mergeCell ref="H42:J42"/>
    <mergeCell ref="E31:F31"/>
    <mergeCell ref="E32:F32"/>
    <mergeCell ref="E33:F33"/>
    <mergeCell ref="C19:C20"/>
    <mergeCell ref="G19:G20"/>
    <mergeCell ref="H19:H20"/>
    <mergeCell ref="A59:K59"/>
    <mergeCell ref="A60:K60"/>
    <mergeCell ref="L5:N5"/>
    <mergeCell ref="E24:F24"/>
    <mergeCell ref="E25:F25"/>
    <mergeCell ref="K19:K20"/>
    <mergeCell ref="B15:I15"/>
    <mergeCell ref="A17:C18"/>
    <mergeCell ref="O4:P4"/>
    <mergeCell ref="B6:E7"/>
    <mergeCell ref="H6:J7"/>
    <mergeCell ref="B8:E8"/>
    <mergeCell ref="H8:J8"/>
    <mergeCell ref="A5:D5"/>
    <mergeCell ref="M6:O6"/>
    <mergeCell ref="B9:E9"/>
    <mergeCell ref="H9:J9"/>
    <mergeCell ref="B10:E10"/>
    <mergeCell ref="H10:J10"/>
    <mergeCell ref="M9:O9"/>
    <mergeCell ref="M12:O12"/>
    <mergeCell ref="L11:M11"/>
    <mergeCell ref="B11:E11"/>
    <mergeCell ref="H11:J11"/>
    <mergeCell ref="B12:E12"/>
    <mergeCell ref="H12:J12"/>
    <mergeCell ref="B16:P16"/>
    <mergeCell ref="B80:C80"/>
    <mergeCell ref="D80:E80"/>
    <mergeCell ref="A66:K66"/>
    <mergeCell ref="C51:C53"/>
    <mergeCell ref="E52:E53"/>
    <mergeCell ref="I77:P77"/>
    <mergeCell ref="B79:C79"/>
    <mergeCell ref="D79:E79"/>
    <mergeCell ref="F79:G79"/>
    <mergeCell ref="B77:C77"/>
    <mergeCell ref="D77:E77"/>
    <mergeCell ref="B76:C76"/>
    <mergeCell ref="D76:E76"/>
    <mergeCell ref="F76:G76"/>
    <mergeCell ref="D74:E74"/>
    <mergeCell ref="F74:G74"/>
    <mergeCell ref="F77:G77"/>
    <mergeCell ref="B78:C78"/>
    <mergeCell ref="D78:E78"/>
    <mergeCell ref="F78:G78"/>
    <mergeCell ref="A73:A74"/>
    <mergeCell ref="B73:G73"/>
    <mergeCell ref="B74:C74"/>
    <mergeCell ref="A68:K68"/>
    <mergeCell ref="G97:P97"/>
    <mergeCell ref="G96:P96"/>
    <mergeCell ref="G94:P94"/>
    <mergeCell ref="D95:F95"/>
    <mergeCell ref="G95:P95"/>
    <mergeCell ref="A84:P84"/>
    <mergeCell ref="A85:P85"/>
    <mergeCell ref="A86:P86"/>
    <mergeCell ref="A87:P87"/>
    <mergeCell ref="A88:P88"/>
    <mergeCell ref="A91:P91"/>
    <mergeCell ref="A92:A93"/>
    <mergeCell ref="B92:B93"/>
    <mergeCell ref="C92:C93"/>
    <mergeCell ref="G92:P93"/>
    <mergeCell ref="D92:F93"/>
    <mergeCell ref="A142:D142"/>
    <mergeCell ref="F141:G141"/>
    <mergeCell ref="A128:E128"/>
    <mergeCell ref="A122:C122"/>
    <mergeCell ref="A123:C123"/>
    <mergeCell ref="A124:C124"/>
    <mergeCell ref="D124:O124"/>
    <mergeCell ref="A125:C125"/>
    <mergeCell ref="E125:G125"/>
    <mergeCell ref="I125:M125"/>
    <mergeCell ref="A126:E126"/>
    <mergeCell ref="A127:E127"/>
    <mergeCell ref="H127:J127"/>
    <mergeCell ref="L127:N127"/>
    <mergeCell ref="A156:P156"/>
    <mergeCell ref="A54:B54"/>
    <mergeCell ref="H54:I54"/>
    <mergeCell ref="H55:I55"/>
    <mergeCell ref="H56:I56"/>
    <mergeCell ref="A55:B55"/>
    <mergeCell ref="A56:B56"/>
    <mergeCell ref="A134:E134"/>
    <mergeCell ref="I105:K105"/>
    <mergeCell ref="A111:M111"/>
    <mergeCell ref="A150:P150"/>
    <mergeCell ref="A151:P151"/>
    <mergeCell ref="A152:P152"/>
    <mergeCell ref="A153:P153"/>
    <mergeCell ref="A154:P154"/>
    <mergeCell ref="A155:P155"/>
    <mergeCell ref="A129:E129"/>
    <mergeCell ref="A145:D145"/>
    <mergeCell ref="F144:G144"/>
    <mergeCell ref="H144:M144"/>
    <mergeCell ref="E143:K143"/>
    <mergeCell ref="B137:D137"/>
    <mergeCell ref="J137:L137"/>
    <mergeCell ref="F142:G142"/>
    <mergeCell ref="A19:B20"/>
    <mergeCell ref="A112:E113"/>
    <mergeCell ref="J113:K113"/>
    <mergeCell ref="J114:K114"/>
    <mergeCell ref="J115:K115"/>
    <mergeCell ref="J116:K116"/>
    <mergeCell ref="J117:K117"/>
    <mergeCell ref="K129:P129"/>
    <mergeCell ref="A135:H135"/>
    <mergeCell ref="I135:P135"/>
    <mergeCell ref="H129:J129"/>
    <mergeCell ref="A130:E130"/>
    <mergeCell ref="A131:H131"/>
    <mergeCell ref="A107:G107"/>
    <mergeCell ref="L105:M105"/>
    <mergeCell ref="A104:M104"/>
    <mergeCell ref="A105:F105"/>
    <mergeCell ref="G100:P100"/>
    <mergeCell ref="A100:D101"/>
    <mergeCell ref="F80:G80"/>
    <mergeCell ref="D96:F96"/>
    <mergeCell ref="D97:F97"/>
    <mergeCell ref="D94:F94"/>
    <mergeCell ref="G101:P101"/>
  </mergeCells>
  <phoneticPr fontId="18" type="noConversion"/>
  <conditionalFormatting sqref="E21:F33">
    <cfRule type="expression" dxfId="16" priority="9">
      <formula>IF(OR(C21=251,C21=261,C21=351,C21=361,C21=401,C21=411,C21=451,C21=581,C21=591,C21=532,C21=551),TRUE,FALSE)</formula>
    </cfRule>
  </conditionalFormatting>
  <conditionalFormatting sqref="M21:M33">
    <cfRule type="expression" dxfId="15" priority="10">
      <formula>IF(OR(C21=30,C21=31,C21=112,C21=251,C21=261,C21=3,C21=127),TRUE,FALSE)</formula>
    </cfRule>
  </conditionalFormatting>
  <conditionalFormatting sqref="N21:N33">
    <cfRule type="expression" dxfId="14" priority="8">
      <formula>IF(OR(C21=112,C21=3,C21=127,C21=251),TRUE,FALSE)</formula>
    </cfRule>
  </conditionalFormatting>
  <conditionalFormatting sqref="O21:O33">
    <cfRule type="expression" dxfId="13" priority="7">
      <formula>IF(OR(C21=261,C21=361,C21=411),TRUE,FALSE)</formula>
    </cfRule>
  </conditionalFormatting>
  <conditionalFormatting sqref="P21:P33">
    <cfRule type="expression" dxfId="12" priority="6">
      <formula>IF(OR(C21=3,C21=112,C21=127,C21=141,C21=150,C21=251,C21=261,C21=351,C21=361,C21=382,C21=401,C21=411,C21=451,C21=581,C21=591,C21=532,C21=551,C21=162,C21=272),TRUE,FALSE)</formula>
    </cfRule>
  </conditionalFormatting>
  <conditionalFormatting sqref="Q21:Q33">
    <cfRule type="expression" dxfId="11" priority="4">
      <formula>IF(OR(C21=251,C21=261,C21=351,C21=361,C21=382,C21=401,C21=411,C21=451,C21=272),TRUE,FALSE)</formula>
    </cfRule>
  </conditionalFormatting>
  <conditionalFormatting sqref="R21:R33">
    <cfRule type="expression" dxfId="10" priority="5">
      <formula>IF(OR(C21=3,C21=112,C21=127,C21=141,C21=150,C21=251,C21=261,C21=351,C21=361,C21=382,C21=401,C21=411,C21=451,C21=581,C21=591,C21=532,C21=551,C21=162,C21=272),TRUE,FALSE)</formula>
    </cfRule>
  </conditionalFormatting>
  <conditionalFormatting sqref="S21:S33">
    <cfRule type="expression" dxfId="9" priority="3">
      <formula>IF(OR(C21=112,C21=251,C21=261,C21=351,C21=361,C21=382,C21=401,C21=411,C21=451,C21=581,C21=591,C21=532,C21=551,C21=272),TRUE,FALSE)</formula>
    </cfRule>
  </conditionalFormatting>
  <dataValidations count="50">
    <dataValidation type="list" allowBlank="1" showInputMessage="1" showErrorMessage="1" sqref="D61" xr:uid="{1D2D1DE5-B97D-4D76-96A6-C3E8D3CD7B32}">
      <formula1>$W$28</formula1>
    </dataValidation>
    <dataValidation type="list" allowBlank="1" showInputMessage="1" showErrorMessage="1" sqref="K36 E142 O127 K127 H125 D125 F126:F129 H105 J107 N74 P76 C61 E101:F101 E144:E145" xr:uid="{CCE88A33-7CF4-4536-A63D-AB5A7B5C6DE1}">
      <formula1>$A$170:$A$171</formula1>
    </dataValidation>
    <dataValidation type="list" allowBlank="1" showInputMessage="1" showErrorMessage="1" sqref="G122:G123 K69:M69 K122:K123 N65:Q69 M123 I122:I123 E122:E123 O123" xr:uid="{82E63EF4-81D4-4E67-BC3B-3CCFBA617BA0}">
      <formula1>$A$172</formula1>
    </dataValidation>
    <dataValidation type="list" allowBlank="1" showInputMessage="1" showErrorMessage="1" sqref="A54:A56" xr:uid="{5E69CC83-5FCE-44A8-B73B-9AAAB67E6FE6}">
      <formula1>$D$187:$D$189</formula1>
    </dataValidation>
    <dataValidation type="list" showInputMessage="1" showErrorMessage="1" sqref="M12" xr:uid="{AAD21B5D-9B48-4E7C-AC90-9A7320FEE21F}">
      <formula1>$M$180:$M$183</formula1>
    </dataValidation>
    <dataValidation type="list" showInputMessage="1" showErrorMessage="1" promptTitle="Abweichungen" prompt="Fahrzeuge mit mehr als 200 KW bitte einzeln angeben!" sqref="C69" xr:uid="{BF3F8D93-FC9F-4FDF-A240-C0AF13A0195B}">
      <formula1>#REF!</formula1>
    </dataValidation>
    <dataValidation type="list" showErrorMessage="1" sqref="D22" xr:uid="{735AB3FA-AAD5-4018-AF19-AFF20C60AE9B}">
      <formula1>INDIRECT($A$22)</formula1>
    </dataValidation>
    <dataValidation type="list" showErrorMessage="1" sqref="D23" xr:uid="{46C3ED23-3F9D-4A88-BFB0-33BE696C9E78}">
      <formula1>INDIRECT($A$23)</formula1>
    </dataValidation>
    <dataValidation type="list" showErrorMessage="1" sqref="D21" xr:uid="{AF65D33B-3BFD-4104-AD24-859144B3741D}">
      <formula1>INDIRECT($A$21)</formula1>
    </dataValidation>
    <dataValidation type="list" showErrorMessage="1" sqref="D24" xr:uid="{1A1FD5EF-C8B5-4A18-AA10-036F9474400C}">
      <formula1>INDIRECT($A$24)</formula1>
    </dataValidation>
    <dataValidation type="list" showErrorMessage="1" promptTitle="PKW-Risiken" prompt="Sofern Pkw-Risiken über 180.000 € Netto-GNW vorhanden, bitte genauere Angaben im Feld &quot;weitere Vermerke&quot; vornehmen" sqref="D25" xr:uid="{420A1BA6-603A-48E9-81C4-F42F6D345189}">
      <formula1>INDIRECT($A$25)</formula1>
    </dataValidation>
    <dataValidation type="list" showErrorMessage="1" promptTitle="PKW-Risiken" prompt="Sofern Pkw-Risiken über 180.000 € Netto-GNW vorhanden, bitte genauere Angaben im Feld &quot;weitere Vermerke&quot; vornehmen" sqref="D26" xr:uid="{44F151E2-B3C9-4864-ACA1-17D497C94F55}">
      <formula1>INDIRECT($A$26)</formula1>
    </dataValidation>
    <dataValidation type="list" showErrorMessage="1" promptTitle="PKW-Risiken" prompt="Sofern Pkw-Risiken über 180.000 € Netto-GNW vorhanden, bitte genauere Angaben im Feld &quot;weitere Vermerke&quot; vornehmen" sqref="D27" xr:uid="{0A40BA1D-A658-48BC-A91D-BF51B1575253}">
      <formula1>INDIRECT($A$27)</formula1>
    </dataValidation>
    <dataValidation type="list" showErrorMessage="1" promptTitle="PKW-Risiken" prompt="Sofern Pkw-Risiken über 180.000 € Netto-GNW vorhanden, bitte genauere Angaben im Feld &quot;weitere Vermerke&quot; vornehmen" sqref="D28" xr:uid="{7DBFD1CB-EEE1-4EF2-B7B1-27368B4F0BA1}">
      <formula1>INDIRECT($A$28)</formula1>
    </dataValidation>
    <dataValidation type="list" showErrorMessage="1" promptTitle="PKW-Risiken" prompt="Sofern Pkw-Risiken über 180.000 € Netto-GNW vorhanden, bitte genauere Angaben im Feld &quot;weitere Vermerke&quot; vornehmen" sqref="D29" xr:uid="{5B02B20E-3BCF-4374-BA4E-38BEE2229D76}">
      <formula1>INDIRECT($A$29)</formula1>
    </dataValidation>
    <dataValidation type="list" showErrorMessage="1" promptTitle="PKW-Risiken" prompt="Sofern Pkw-Risiken über 180.000 € Netto-GNW vorhanden, bitte genauere Angaben im Feld &quot;weitere Vermerke&quot; vornehmen" sqref="D30" xr:uid="{96C9461B-A49D-4BFC-83DB-1524821DB08B}">
      <formula1>INDIRECT($A$30)</formula1>
    </dataValidation>
    <dataValidation type="list" showErrorMessage="1" promptTitle="PKW-Risiken" prompt="Sofern Pkw-Risiken über 180.000 € Netto-GNW vorhanden, bitte genauere Angaben im Feld &quot;weitere Vermerke&quot; vornehmen" sqref="D31" xr:uid="{09FC8612-A9DD-46C0-B79F-88F443FAD36F}">
      <formula1>INDIRECT($A$31)</formula1>
    </dataValidation>
    <dataValidation type="list" showErrorMessage="1" promptTitle="PKW-Risiken" prompt="Sofern Pkw-Risiken über 180.000 € Netto-GNW vorhanden, bitte genauere Angaben im Feld &quot;weitere Vermerke&quot; vornehmen" sqref="D32" xr:uid="{2725655A-22F2-4470-9794-0A65369A5529}">
      <formula1>INDIRECT($A$32)</formula1>
    </dataValidation>
    <dataValidation type="list" showErrorMessage="1" promptTitle="PKW-Risiken" prompt="Sofern Pkw-Risiken über 180.000 € Netto-GNW vorhanden, bitte genauere Angaben im Feld &quot;weitere Vermerke&quot; vornehmen" sqref="D33" xr:uid="{97141DC3-DF57-4B08-86E7-CC38A69D0BFB}">
      <formula1>INDIRECT($A$33)</formula1>
    </dataValidation>
    <dataValidation type="list" showErrorMessage="1" sqref="E21:E33" xr:uid="{534A7801-4507-49C8-8981-C8957B21DE07}">
      <formula1>Transportrisiko</formula1>
    </dataValidation>
    <dataValidation type="list" allowBlank="1" showInputMessage="1" showErrorMessage="1" sqref="F142" xr:uid="{F4E1537F-B312-4298-AC2A-3DEDA2835814}">
      <formula1>GWB_Modelle</formula1>
    </dataValidation>
    <dataValidation type="list" showInputMessage="1" showErrorMessage="1" sqref="C54:C56" xr:uid="{678C9355-A784-4A49-994F-278DAFCD2B35}">
      <formula1>$O$169:$O$180</formula1>
    </dataValidation>
    <dataValidation type="list" showInputMessage="1" showErrorMessage="1" sqref="D54:D56" xr:uid="{064AAE4C-1B79-40D1-993F-CAF9233E1079}">
      <formula1>$P$169:$P$180</formula1>
    </dataValidation>
    <dataValidation type="decimal" allowBlank="1" showInputMessage="1" showErrorMessage="1" sqref="B75:G80" xr:uid="{D0782593-FBB8-4BA0-8923-6532F60A83F3}">
      <formula1>0</formula1>
      <formula2>9999</formula2>
    </dataValidation>
    <dataValidation type="list" showInputMessage="1" showErrorMessage="1" sqref="E115" xr:uid="{5DCCA02A-CEAD-4CF1-8460-5ADEAFC0733B}">
      <formula1>$A$170:$A$171</formula1>
    </dataValidation>
    <dataValidation type="custom" showInputMessage="1" showErrorMessage="1" errorTitle="Achtung" error="Bitte geben Sie zunächst die Agentur-Nr. ein, bevor Sie mit der Eingabe fortfahren können." sqref="G21" xr:uid="{63073B56-048F-4AFE-A550-202B602DCA56}">
      <formula1>M6&lt;&gt;""</formula1>
    </dataValidation>
    <dataValidation type="custom" showInputMessage="1" showErrorMessage="1" errorTitle="Achtung" error="Bitte geben Sie zunächst die Agentur-Nr. ein, bevor Sie mit der Eingabe fortfahren können." sqref="G22" xr:uid="{DEFF7A2E-F35E-44BD-8D7D-1A918BA11D9A}">
      <formula1>M6&lt;&gt;""</formula1>
    </dataValidation>
    <dataValidation type="custom" showInputMessage="1" showErrorMessage="1" errorTitle="Achtung" error="Bitte geben Sie zunächst die Agentur-Nr. ein, bevor Sie mit der Eingabe fortfahren können." sqref="G23" xr:uid="{EB6CB384-87C3-4DBA-98D7-937566602C7A}">
      <formula1>M6&lt;&gt;""</formula1>
    </dataValidation>
    <dataValidation type="custom" showInputMessage="1" showErrorMessage="1" errorTitle="Achtung" error="Bitte geben Sie zunächst die Agentur-Nr. ein, bevor Sie mit der Eingabe fortfahren können." sqref="G24" xr:uid="{981F10AC-F401-4F2D-A7B1-8585205F971F}">
      <formula1>M6&lt;&gt;""</formula1>
    </dataValidation>
    <dataValidation type="custom" showInputMessage="1" showErrorMessage="1" errorTitle="Achtung" error="Bitte geben Sie zunächst die Agentur-Nr. ein, bevor Sie mit der Eingabe fortfahren können." sqref="G25" xr:uid="{82E72647-C168-4EA5-91EC-9CF4C1E9365D}">
      <formula1>M6&lt;&gt;""</formula1>
    </dataValidation>
    <dataValidation type="custom" showInputMessage="1" showErrorMessage="1" errorTitle="Achtung" error="Bitte geben Sie zunächst die Agentur-Nr. ein, bevor Sie mit der Eingabe fortfahren können." sqref="G26" xr:uid="{38E0E868-71BA-4604-B3E8-2DA319E0E3C1}">
      <formula1>M6&lt;&gt;""</formula1>
    </dataValidation>
    <dataValidation type="custom" showInputMessage="1" showErrorMessage="1" errorTitle="Achtung" error="Bitte geben Sie zunächst die Agentur-Nr. ein, bevor Sie mit der Eingabe fortfahren können." sqref="G27" xr:uid="{DE836E86-F7FA-4957-BC56-04F6FF6838AD}">
      <formula1>M6&lt;&gt;""</formula1>
    </dataValidation>
    <dataValidation type="custom" showInputMessage="1" showErrorMessage="1" errorTitle="Achtung" error="Bitte geben Sie zunächst die Agentur-Nr. ein, bevor Sie mit der Eingabe fortfahren können." sqref="G28" xr:uid="{849BDC38-0CED-438D-9482-37905CC43749}">
      <formula1>M6&lt;&gt;""</formula1>
    </dataValidation>
    <dataValidation type="custom" showInputMessage="1" showErrorMessage="1" errorTitle="Achtung" error="Bitte geben Sie zunächst die Agentur-Nr. ein, bevor Sie mit der Eingabe fortfahren können." sqref="G29" xr:uid="{FD7A08EA-AC3B-4B1F-AB40-F32E5E3C9C4E}">
      <formula1>M6&lt;&gt;""</formula1>
    </dataValidation>
    <dataValidation type="custom" showInputMessage="1" showErrorMessage="1" errorTitle="Achtung" error="Bitte geben Sie zunächst die Agentur-Nr. ein, bevor Sie mit der Eingabe fortfahren können." sqref="G30" xr:uid="{C5B4B108-D18C-4E7D-95F1-1E058770D6B7}">
      <formula1>M6&lt;&gt;""</formula1>
    </dataValidation>
    <dataValidation type="custom" showInputMessage="1" showErrorMessage="1" errorTitle="Achtung" error="Bitte geben Sie zunächst die Agentur-Nr. ein, bevor Sie mit der Eingabe fortfahren können." sqref="G31" xr:uid="{1D3BB065-9514-44BE-B3A2-1724A68FD696}">
      <formula1>M6&lt;&gt;""</formula1>
    </dataValidation>
    <dataValidation type="custom" showInputMessage="1" showErrorMessage="1" errorTitle="Achtung" error="Bitte geben Sie zunächst die Agentur-Nr. ein, bevor Sie mit der Eingabe fortfahren können." sqref="G32" xr:uid="{5818E856-2538-4C46-9229-411674F7F1BE}">
      <formula1>M6&lt;&gt;""</formula1>
    </dataValidation>
    <dataValidation type="custom" showInputMessage="1" showErrorMessage="1" errorTitle="Achtung" error="Bitte geben Sie zunächst die Agentur-Nr. ein, bevor Sie mit der Eingabe fortfahren können." sqref="G33" xr:uid="{E4DC41EF-E0A6-4864-9BDD-260EEE517241}">
      <formula1>M6&lt;&gt;""</formula1>
    </dataValidation>
    <dataValidation type="whole" allowBlank="1" showInputMessage="1" showErrorMessage="1" errorTitle="Anzahl" error="Bitte geben Sie die Anzahl der Fahrzeuge mit der jeweiligen Produktergänzung hier an." sqref="P21:P33" xr:uid="{95CE3D9B-BB9E-4A48-93AE-23EED93B4010}">
      <formula1>0</formula1>
      <formula2>G21</formula2>
    </dataValidation>
    <dataValidation type="whole" allowBlank="1" showInputMessage="1" showErrorMessage="1" errorTitle="Anzahl" error="Bitte geben Sie die Anzahl der Fahrzeuge mit der jeweiligen Produktergänzung hier an." sqref="M21:M33" xr:uid="{4BB7E43A-5A01-4F66-B940-2A0FB9BF41BF}">
      <formula1>0</formula1>
      <formula2>G21</formula2>
    </dataValidation>
    <dataValidation type="whole" allowBlank="1" showInputMessage="1" showErrorMessage="1" errorTitle="Anzahl" error="Bitte die Anzahl der Fahrzeuge mit der jeweiligen Produktergänzung eintragen." sqref="N21:N33" xr:uid="{18F43D77-3C6B-470D-8150-C8DD49E461FF}">
      <formula1>0</formula1>
      <formula2>G21</formula2>
    </dataValidation>
    <dataValidation type="whole" allowBlank="1" showInputMessage="1" showErrorMessage="1" errorTitle="Anzahl" error="Bitte geben Sie die Anzahl der Fahrzeuge mit der jeweiligen Produktergänzung hier an." sqref="O21:O33" xr:uid="{463178F3-CCB3-4A27-B2C2-8DC565DE62B3}">
      <formula1>0</formula1>
      <formula2>G21</formula2>
    </dataValidation>
    <dataValidation type="whole" allowBlank="1" showInputMessage="1" showErrorMessage="1" errorTitle="Anzahl" error="Bitte die Anzahl der Fahrzeuge mit der jeweiligen Produktergänzung eintragen." sqref="Q21:Q33" xr:uid="{0E62E0B2-598D-4696-B0E4-44E7FF901C2B}">
      <formula1>0</formula1>
      <formula2>H21</formula2>
    </dataValidation>
    <dataValidation type="whole" allowBlank="1" showInputMessage="1" showErrorMessage="1" errorTitle="Anzahl" error="Bitte die Anzahl der Fahrzeuge mit der jeweiligen Produktergänzung eintragen." sqref="R21:R33" xr:uid="{6BA1E038-D14A-4890-BC2F-079BAD46DB0A}">
      <formula1>0</formula1>
      <formula2>H21</formula2>
    </dataValidation>
    <dataValidation type="whole" allowBlank="1" showInputMessage="1" showErrorMessage="1" errorTitle="Anzahl" error="Bitte die Anzahl der Fahrzeuge mit der jeweiligen Produktergänzung eintragen." sqref="S21:S33" xr:uid="{D5C30A59-56D1-49ED-A684-14B8B61D4E8F}">
      <formula1>0</formula1>
      <formula2>H21</formula2>
    </dataValidation>
    <dataValidation type="list" allowBlank="1" showInputMessage="1" showErrorMessage="1" sqref="A22:B33" xr:uid="{B4D474D1-8F71-40C8-B184-14B19AFAB0EC}">
      <formula1>$D$164:$D$184</formula1>
    </dataValidation>
    <dataValidation type="list" allowBlank="1" showInputMessage="1" showErrorMessage="1" sqref="A21:B21" xr:uid="{CDBE467B-D795-4F26-ADD7-109BE91E54CA}">
      <formula1>$D$164:$D$185</formula1>
    </dataValidation>
    <dataValidation type="list" allowBlank="1" showInputMessage="1" showErrorMessage="1" sqref="A42:B46" xr:uid="{E8F09952-C469-428B-A0B7-5A722F7246BB}">
      <formula1>$B$185:$B$221</formula1>
    </dataValidation>
    <dataValidation type="list" allowBlank="1" showInputMessage="1" showErrorMessage="1" sqref="C94:C99" xr:uid="{8BDE1D97-FD67-4B43-82A7-C2AE51E8E19A}">
      <formula1>$A$167:$A$169</formula1>
    </dataValidation>
    <dataValidation type="list" allowBlank="1" showInputMessage="1" showErrorMessage="1" sqref="B94:B99" xr:uid="{56F50523-5772-4063-BE93-87540F96D86F}">
      <formula1>WKZ</formula1>
    </dataValidation>
  </dataValidations>
  <hyperlinks>
    <hyperlink ref="R12" r:id="rId1" xr:uid="{C981D029-C4F3-4212-ADD5-169DE4FD4F44}"/>
    <hyperlink ref="H144" r:id="rId2" xr:uid="{E1E372F5-7530-421C-B1A9-7108888143B1}"/>
    <hyperlink ref="J145" r:id="rId3" xr:uid="{D1C43442-4A59-4769-ABA7-CB25F39DEDF4}"/>
  </hyperlinks>
  <pageMargins left="7.874015748031496E-2" right="7.874015748031496E-2" top="0.39370078740157483" bottom="0.39370078740157483" header="0.31496062992125984" footer="0.31496062992125984"/>
  <pageSetup paperSize="9" scale="59" orientation="landscape" r:id="rId4"/>
  <headerFooter>
    <oddFooter>&amp;C&amp;P von &amp;N</oddFooter>
  </headerFooter>
  <rowBreaks count="3" manualBreakCount="3">
    <brk id="37" max="20" man="1"/>
    <brk id="81" max="20" man="1"/>
    <brk id="130" max="20" man="1"/>
  </rowBreaks>
  <drawing r:id="rId5"/>
  <tableParts count="1">
    <tablePart r:id="rId6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23056-8929-402A-BCC2-31000D654793}">
  <sheetPr>
    <tabColor theme="0" tint="-0.499984740745262"/>
  </sheetPr>
  <dimension ref="A1:A4"/>
  <sheetViews>
    <sheetView workbookViewId="0">
      <selection activeCell="A98" sqref="A98"/>
    </sheetView>
  </sheetViews>
  <sheetFormatPr baseColWidth="10" defaultRowHeight="12.75" x14ac:dyDescent="0.2"/>
  <sheetData>
    <row r="1" spans="1:1" ht="13.5" thickBot="1" x14ac:dyDescent="0.25">
      <c r="A1" s="188" t="s">
        <v>494</v>
      </c>
    </row>
    <row r="2" spans="1:1" x14ac:dyDescent="0.2">
      <c r="A2" s="187"/>
    </row>
    <row r="3" spans="1:1" x14ac:dyDescent="0.2">
      <c r="A3" s="183" t="s">
        <v>510</v>
      </c>
    </row>
    <row r="4" spans="1:1" x14ac:dyDescent="0.2">
      <c r="A4" s="183" t="s">
        <v>511</v>
      </c>
    </row>
  </sheetData>
  <sheetProtection sheet="1" objects="1" scenarios="1"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27414-41CB-400F-B646-A4B10B455AA3}">
  <sheetPr>
    <tabColor theme="0" tint="-0.499984740745262"/>
  </sheetPr>
  <dimension ref="A1:A4"/>
  <sheetViews>
    <sheetView workbookViewId="0">
      <selection activeCell="A98" sqref="A98"/>
    </sheetView>
  </sheetViews>
  <sheetFormatPr baseColWidth="10" defaultRowHeight="12.75" x14ac:dyDescent="0.2"/>
  <sheetData>
    <row r="1" spans="1:1" x14ac:dyDescent="0.2">
      <c r="A1" s="183" t="s">
        <v>494</v>
      </c>
    </row>
    <row r="2" spans="1:1" x14ac:dyDescent="0.2">
      <c r="A2" s="183"/>
    </row>
    <row r="3" spans="1:1" x14ac:dyDescent="0.2">
      <c r="A3" s="183" t="s">
        <v>510</v>
      </c>
    </row>
    <row r="4" spans="1:1" x14ac:dyDescent="0.2">
      <c r="A4" s="183" t="s">
        <v>511</v>
      </c>
    </row>
  </sheetData>
  <sheetProtection sheet="1" objects="1" scenarios="1"/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BAF59-F0CF-4432-8927-C87017105EF5}">
  <sheetPr>
    <tabColor theme="0" tint="-0.499984740745262"/>
  </sheetPr>
  <dimension ref="A1:A4"/>
  <sheetViews>
    <sheetView workbookViewId="0">
      <selection activeCell="A98" sqref="A98"/>
    </sheetView>
  </sheetViews>
  <sheetFormatPr baseColWidth="10" defaultRowHeight="12.75" x14ac:dyDescent="0.2"/>
  <sheetData>
    <row r="1" spans="1:1" x14ac:dyDescent="0.2">
      <c r="A1" s="183" t="s">
        <v>494</v>
      </c>
    </row>
    <row r="2" spans="1:1" x14ac:dyDescent="0.2">
      <c r="A2" s="183"/>
    </row>
    <row r="3" spans="1:1" x14ac:dyDescent="0.2">
      <c r="A3" s="183" t="s">
        <v>510</v>
      </c>
    </row>
    <row r="4" spans="1:1" x14ac:dyDescent="0.2">
      <c r="A4" s="183" t="s">
        <v>511</v>
      </c>
    </row>
  </sheetData>
  <sheetProtection sheet="1" objects="1" scenarios="1"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7722B-3EBF-4FEA-923D-C0CA4E5B1D55}">
  <sheetPr>
    <tabColor theme="0" tint="-0.499984740745262"/>
  </sheetPr>
  <dimension ref="A1:A4"/>
  <sheetViews>
    <sheetView workbookViewId="0">
      <selection activeCell="A98" sqref="A98"/>
    </sheetView>
  </sheetViews>
  <sheetFormatPr baseColWidth="10" defaultRowHeight="12.75" x14ac:dyDescent="0.2"/>
  <sheetData>
    <row r="1" spans="1:1" x14ac:dyDescent="0.2">
      <c r="A1" t="s">
        <v>494</v>
      </c>
    </row>
    <row r="3" spans="1:1" x14ac:dyDescent="0.2">
      <c r="A3" t="s">
        <v>510</v>
      </c>
    </row>
    <row r="4" spans="1:1" x14ac:dyDescent="0.2">
      <c r="A4" t="s">
        <v>511</v>
      </c>
    </row>
  </sheetData>
  <sheetProtection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17456-61A6-4BC1-AE66-DBE47EA8CFB0}">
  <sheetPr>
    <tabColor theme="0" tint="-0.499984740745262"/>
  </sheetPr>
  <dimension ref="A1:A5"/>
  <sheetViews>
    <sheetView workbookViewId="0">
      <selection activeCell="A98" sqref="A98"/>
    </sheetView>
  </sheetViews>
  <sheetFormatPr baseColWidth="10" defaultRowHeight="12.75" x14ac:dyDescent="0.2"/>
  <sheetData>
    <row r="1" spans="1:1" x14ac:dyDescent="0.2">
      <c r="A1" s="183" t="s">
        <v>494</v>
      </c>
    </row>
    <row r="2" spans="1:1" x14ac:dyDescent="0.2">
      <c r="A2" s="183"/>
    </row>
    <row r="3" spans="1:1" x14ac:dyDescent="0.2">
      <c r="A3" s="183">
        <v>1</v>
      </c>
    </row>
    <row r="4" spans="1:1" x14ac:dyDescent="0.2">
      <c r="A4" s="183">
        <v>2</v>
      </c>
    </row>
    <row r="5" spans="1:1" x14ac:dyDescent="0.2">
      <c r="A5" s="183">
        <v>3</v>
      </c>
    </row>
  </sheetData>
  <sheetProtection sheet="1" objects="1" scenarios="1"/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24F31-383A-4C6E-9D80-58DF5BBE8F5A}">
  <dimension ref="A1:A4"/>
  <sheetViews>
    <sheetView workbookViewId="0">
      <selection activeCell="A98" sqref="A98"/>
    </sheetView>
  </sheetViews>
  <sheetFormatPr baseColWidth="10" defaultRowHeight="12.75" x14ac:dyDescent="0.2"/>
  <sheetData>
    <row r="1" spans="1:1" x14ac:dyDescent="0.2">
      <c r="A1" t="s">
        <v>494</v>
      </c>
    </row>
    <row r="3" spans="1:1" x14ac:dyDescent="0.2">
      <c r="A3" t="s">
        <v>510</v>
      </c>
    </row>
    <row r="4" spans="1:1" x14ac:dyDescent="0.2">
      <c r="A4" t="s">
        <v>511</v>
      </c>
    </row>
  </sheetData>
  <sheetProtection sheet="1" objects="1" scenarios="1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7B676-9D56-42F9-BF32-E9698A429311}">
  <dimension ref="A1:C13"/>
  <sheetViews>
    <sheetView workbookViewId="0">
      <selection activeCell="A98" sqref="A98"/>
    </sheetView>
  </sheetViews>
  <sheetFormatPr baseColWidth="10" defaultRowHeight="12.75" x14ac:dyDescent="0.2"/>
  <cols>
    <col min="2" max="2" width="37.42578125" bestFit="1" customWidth="1"/>
    <col min="3" max="3" width="42.140625" bestFit="1" customWidth="1"/>
  </cols>
  <sheetData>
    <row r="1" spans="1:3" x14ac:dyDescent="0.2">
      <c r="A1" s="260" t="s">
        <v>764</v>
      </c>
      <c r="B1" s="260" t="s">
        <v>741</v>
      </c>
      <c r="C1" s="260" t="s">
        <v>494</v>
      </c>
    </row>
    <row r="2" spans="1:3" x14ac:dyDescent="0.2">
      <c r="A2" s="183"/>
      <c r="B2" s="183"/>
      <c r="C2" s="183"/>
    </row>
    <row r="3" spans="1:3" x14ac:dyDescent="0.2">
      <c r="A3" s="183" t="s">
        <v>763</v>
      </c>
      <c r="B3" s="183" t="s">
        <v>762</v>
      </c>
      <c r="C3" s="183" t="str">
        <f t="shared" ref="C3:C13" si="0">CONCATENATE(A3,";",B3)</f>
        <v>600Y;innere Betriebsschäden ohne SB</v>
      </c>
    </row>
    <row r="4" spans="1:3" x14ac:dyDescent="0.2">
      <c r="A4" s="183" t="s">
        <v>761</v>
      </c>
      <c r="B4" s="183" t="s">
        <v>760</v>
      </c>
      <c r="C4" s="183" t="str">
        <f t="shared" si="0"/>
        <v>601Y;innere Betriebsschäden inkl. 150 EUR SB</v>
      </c>
    </row>
    <row r="5" spans="1:3" x14ac:dyDescent="0.2">
      <c r="A5" s="183" t="s">
        <v>759</v>
      </c>
      <c r="B5" s="183" t="s">
        <v>758</v>
      </c>
      <c r="C5" s="183" t="str">
        <f t="shared" si="0"/>
        <v>603Y;innere Betriebsschäden inkl. 300 EUR SB</v>
      </c>
    </row>
    <row r="6" spans="1:3" x14ac:dyDescent="0.2">
      <c r="A6" s="183" t="s">
        <v>757</v>
      </c>
      <c r="B6" s="183" t="s">
        <v>756</v>
      </c>
      <c r="C6" s="183" t="str">
        <f t="shared" si="0"/>
        <v>605Y;innere Betriebsschäden inkl. 500 EUR SB</v>
      </c>
    </row>
    <row r="7" spans="1:3" x14ac:dyDescent="0.2">
      <c r="A7" s="183" t="s">
        <v>755</v>
      </c>
      <c r="B7" s="183" t="s">
        <v>754</v>
      </c>
      <c r="C7" s="183" t="str">
        <f t="shared" si="0"/>
        <v>610Y;innere Betriebsschäden inkl. 1000 EUR SB</v>
      </c>
    </row>
    <row r="8" spans="1:3" x14ac:dyDescent="0.2">
      <c r="A8" s="183" t="s">
        <v>753</v>
      </c>
      <c r="B8" s="183" t="s">
        <v>752</v>
      </c>
      <c r="C8" s="183" t="str">
        <f t="shared" si="0"/>
        <v>625Y;innere Betriebsschäden inkl. 2500 EUR SB</v>
      </c>
    </row>
    <row r="9" spans="1:3" x14ac:dyDescent="0.2">
      <c r="A9" s="183" t="s">
        <v>751</v>
      </c>
      <c r="B9" s="183" t="s">
        <v>750</v>
      </c>
      <c r="C9" s="183" t="str">
        <f t="shared" si="0"/>
        <v>650Y;innere Betriebsschäden inkl. 5000 EUR SB</v>
      </c>
    </row>
    <row r="10" spans="1:3" x14ac:dyDescent="0.2">
      <c r="A10" s="183" t="s">
        <v>749</v>
      </c>
      <c r="B10" s="183" t="s">
        <v>748</v>
      </c>
      <c r="C10" s="183" t="str">
        <f t="shared" si="0"/>
        <v>675Y;innere Betriebsschäden inkl. 7500 EUR SB</v>
      </c>
    </row>
    <row r="11" spans="1:3" x14ac:dyDescent="0.2">
      <c r="A11" s="183" t="s">
        <v>747</v>
      </c>
      <c r="B11" s="183" t="s">
        <v>746</v>
      </c>
      <c r="C11" s="183" t="str">
        <f t="shared" si="0"/>
        <v>698Y;innere Betriebsschäden inkl. 10000 EUR SB</v>
      </c>
    </row>
    <row r="12" spans="1:3" x14ac:dyDescent="0.2">
      <c r="A12" s="183" t="s">
        <v>745</v>
      </c>
      <c r="B12" s="183" t="s">
        <v>744</v>
      </c>
      <c r="C12" s="183" t="str">
        <f t="shared" si="0"/>
        <v>605R;Motorschadenzusatz inkl. 500 EUR SB</v>
      </c>
    </row>
    <row r="13" spans="1:3" x14ac:dyDescent="0.2">
      <c r="A13" s="183" t="s">
        <v>743</v>
      </c>
      <c r="B13" s="183" t="s">
        <v>742</v>
      </c>
      <c r="C13" s="183" t="str">
        <f t="shared" si="0"/>
        <v>610R;Motorschadenzusatz inkl. 1000 EUR SB</v>
      </c>
    </row>
  </sheetData>
  <sheetProtection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76E81-C37E-4E85-B2CF-94843EA91641}">
  <sheetPr>
    <tabColor theme="7"/>
  </sheetPr>
  <dimension ref="A1:C63"/>
  <sheetViews>
    <sheetView topLeftCell="A40" zoomScale="110" workbookViewId="0">
      <selection activeCell="A98" sqref="A98"/>
    </sheetView>
  </sheetViews>
  <sheetFormatPr baseColWidth="10" defaultRowHeight="12.75" x14ac:dyDescent="0.2"/>
  <cols>
    <col min="2" max="2" width="38.42578125" customWidth="1"/>
    <col min="3" max="3" width="41" bestFit="1" customWidth="1"/>
  </cols>
  <sheetData>
    <row r="1" spans="1:3" x14ac:dyDescent="0.2">
      <c r="A1" s="260" t="s">
        <v>764</v>
      </c>
      <c r="B1" s="260" t="s">
        <v>741</v>
      </c>
      <c r="C1" s="260" t="s">
        <v>494</v>
      </c>
    </row>
    <row r="2" spans="1:3" x14ac:dyDescent="0.2">
      <c r="A2" s="260"/>
      <c r="B2" s="260"/>
      <c r="C2" s="260"/>
    </row>
    <row r="3" spans="1:3" x14ac:dyDescent="0.2">
      <c r="A3" s="183">
        <v>112</v>
      </c>
      <c r="B3" s="183" t="s">
        <v>820</v>
      </c>
      <c r="C3" s="183" t="str">
        <f t="shared" ref="C3:C34" si="0">A3&amp;";"&amp;B3</f>
        <v>112;KH Pauschal Deckung 100 Mio.</v>
      </c>
    </row>
    <row r="4" spans="1:3" x14ac:dyDescent="0.2">
      <c r="A4" s="262" t="s">
        <v>821</v>
      </c>
      <c r="B4" s="183" t="s">
        <v>820</v>
      </c>
      <c r="C4" s="183" t="str">
        <f t="shared" si="0"/>
        <v>112C;KH Pauschal Deckung 100 Mio.</v>
      </c>
    </row>
    <row r="5" spans="1:3" x14ac:dyDescent="0.2">
      <c r="A5" s="183">
        <v>113</v>
      </c>
      <c r="B5" s="183" t="s">
        <v>820</v>
      </c>
      <c r="C5" s="183" t="str">
        <f t="shared" si="0"/>
        <v>113;KH Pauschal Deckung 100 Mio.</v>
      </c>
    </row>
    <row r="6" spans="1:3" x14ac:dyDescent="0.2">
      <c r="A6" s="183">
        <v>114</v>
      </c>
      <c r="B6" s="183" t="s">
        <v>820</v>
      </c>
      <c r="C6" s="183" t="str">
        <f t="shared" si="0"/>
        <v>114;KH Pauschal Deckung 100 Mio.</v>
      </c>
    </row>
    <row r="7" spans="1:3" x14ac:dyDescent="0.2">
      <c r="A7" s="183">
        <v>115</v>
      </c>
      <c r="B7" s="183" t="s">
        <v>820</v>
      </c>
      <c r="C7" s="183" t="str">
        <f t="shared" si="0"/>
        <v>115;KH Pauschal Deckung 100 Mio.</v>
      </c>
    </row>
    <row r="8" spans="1:3" x14ac:dyDescent="0.2">
      <c r="A8" s="183">
        <v>188</v>
      </c>
      <c r="B8" s="183" t="s">
        <v>819</v>
      </c>
      <c r="C8" s="183" t="str">
        <f t="shared" si="0"/>
        <v>188;KH Gesetzliche Deckungssummen</v>
      </c>
    </row>
    <row r="9" spans="1:3" x14ac:dyDescent="0.2">
      <c r="A9" s="183">
        <v>301</v>
      </c>
      <c r="B9" s="183" t="s">
        <v>818</v>
      </c>
      <c r="C9" s="183" t="str">
        <f t="shared" si="0"/>
        <v>301;VK 150 EUR SB inkl. TK 500 EUR SB</v>
      </c>
    </row>
    <row r="10" spans="1:3" x14ac:dyDescent="0.2">
      <c r="A10" s="183">
        <v>303</v>
      </c>
      <c r="B10" s="183" t="s">
        <v>817</v>
      </c>
      <c r="C10" s="183" t="str">
        <f t="shared" si="0"/>
        <v>303;VK 300 EUR SB inkl. TK 500 EUR SB</v>
      </c>
    </row>
    <row r="11" spans="1:3" x14ac:dyDescent="0.2">
      <c r="A11" s="183">
        <v>307</v>
      </c>
      <c r="B11" s="183" t="s">
        <v>793</v>
      </c>
      <c r="C11" s="183" t="str">
        <f t="shared" si="0"/>
        <v>307;VK 750 EUR SB mit TK 750 EUR SB</v>
      </c>
    </row>
    <row r="12" spans="1:3" x14ac:dyDescent="0.2">
      <c r="A12" s="183">
        <v>310</v>
      </c>
      <c r="B12" s="183" t="s">
        <v>816</v>
      </c>
      <c r="C12" s="183" t="str">
        <f t="shared" si="0"/>
        <v>310;VK 1000 EUR SB inkl. TK 500 EUR SB</v>
      </c>
    </row>
    <row r="13" spans="1:3" x14ac:dyDescent="0.2">
      <c r="A13" s="183">
        <v>325</v>
      </c>
      <c r="B13" s="183" t="s">
        <v>815</v>
      </c>
      <c r="C13" s="183" t="str">
        <f t="shared" si="0"/>
        <v>325;VK 2500 EUR SB inkl. TK 500 EUR SB</v>
      </c>
    </row>
    <row r="14" spans="1:3" x14ac:dyDescent="0.2">
      <c r="A14" s="183">
        <v>350</v>
      </c>
      <c r="B14" s="183" t="s">
        <v>814</v>
      </c>
      <c r="C14" s="183" t="str">
        <f t="shared" si="0"/>
        <v>350;VK 5000 EUR SB inkl. TK 500 EUR SB</v>
      </c>
    </row>
    <row r="15" spans="1:3" x14ac:dyDescent="0.2">
      <c r="A15" s="183">
        <v>375</v>
      </c>
      <c r="B15" s="183" t="s">
        <v>813</v>
      </c>
      <c r="C15" s="183" t="str">
        <f t="shared" si="0"/>
        <v>375;VK 7500 EUR SB inkl. TK 500 EUR SB</v>
      </c>
    </row>
    <row r="16" spans="1:3" x14ac:dyDescent="0.2">
      <c r="A16" s="183">
        <v>401</v>
      </c>
      <c r="B16" s="183" t="s">
        <v>812</v>
      </c>
      <c r="C16" s="183" t="str">
        <f t="shared" si="0"/>
        <v>401;VK 150 EUR SB inkl. TK ohne SB</v>
      </c>
    </row>
    <row r="17" spans="1:3" x14ac:dyDescent="0.2">
      <c r="A17" s="183">
        <v>403</v>
      </c>
      <c r="B17" s="183" t="s">
        <v>811</v>
      </c>
      <c r="C17" s="183" t="str">
        <f t="shared" si="0"/>
        <v>403;VK 300 EUR SB inkl. TK ohne SB</v>
      </c>
    </row>
    <row r="18" spans="1:3" x14ac:dyDescent="0.2">
      <c r="A18" s="181">
        <v>405</v>
      </c>
      <c r="B18" s="181" t="s">
        <v>810</v>
      </c>
      <c r="C18" s="183" t="str">
        <f t="shared" si="0"/>
        <v xml:space="preserve">405;VK 500 EUR SB inkl. TK ohne SB </v>
      </c>
    </row>
    <row r="19" spans="1:3" x14ac:dyDescent="0.2">
      <c r="A19" s="181">
        <v>410</v>
      </c>
      <c r="B19" s="181" t="s">
        <v>809</v>
      </c>
      <c r="C19" s="183" t="str">
        <f t="shared" si="0"/>
        <v>410;VK 1000 EUR SB inkl. TK ohne SB</v>
      </c>
    </row>
    <row r="20" spans="1:3" x14ac:dyDescent="0.2">
      <c r="A20" s="181">
        <v>425</v>
      </c>
      <c r="B20" s="181" t="s">
        <v>808</v>
      </c>
      <c r="C20" s="183" t="str">
        <f t="shared" si="0"/>
        <v>425;VK 2500 EUR SB inkl. TK ohne SB</v>
      </c>
    </row>
    <row r="21" spans="1:3" x14ac:dyDescent="0.2">
      <c r="A21" s="181">
        <v>450</v>
      </c>
      <c r="B21" s="181" t="s">
        <v>807</v>
      </c>
      <c r="C21" s="183" t="str">
        <f t="shared" si="0"/>
        <v>450;VK 5000 EUR SB inkl. TK ohne SB</v>
      </c>
    </row>
    <row r="22" spans="1:3" x14ac:dyDescent="0.2">
      <c r="A22" s="181">
        <v>475</v>
      </c>
      <c r="B22" s="181" t="s">
        <v>806</v>
      </c>
      <c r="C22" s="183" t="str">
        <f t="shared" si="0"/>
        <v>475;VK 7500 EUR SB inkl. TK ohne SB</v>
      </c>
    </row>
    <row r="23" spans="1:3" x14ac:dyDescent="0.2">
      <c r="A23" s="181">
        <v>499</v>
      </c>
      <c r="B23" s="181" t="s">
        <v>805</v>
      </c>
      <c r="C23" s="183" t="str">
        <f t="shared" si="0"/>
        <v>499;VK 10000 EUR SB inkl. TK ohne SB</v>
      </c>
    </row>
    <row r="24" spans="1:3" x14ac:dyDescent="0.2">
      <c r="A24" s="181">
        <v>501</v>
      </c>
      <c r="B24" s="181" t="s">
        <v>804</v>
      </c>
      <c r="C24" s="183" t="str">
        <f t="shared" si="0"/>
        <v>501;VK 150 EUR SB inkl. TK 150 EUR SB</v>
      </c>
    </row>
    <row r="25" spans="1:3" x14ac:dyDescent="0.2">
      <c r="A25" s="181">
        <v>503</v>
      </c>
      <c r="B25" s="181" t="s">
        <v>803</v>
      </c>
      <c r="C25" s="183" t="str">
        <f t="shared" si="0"/>
        <v>503;VK 300 EUR SB inkl. TK  150 EUR SB</v>
      </c>
    </row>
    <row r="26" spans="1:3" x14ac:dyDescent="0.2">
      <c r="A26" s="181">
        <v>505</v>
      </c>
      <c r="B26" s="181" t="s">
        <v>802</v>
      </c>
      <c r="C26" s="183" t="str">
        <f t="shared" si="0"/>
        <v>505;VK 500 EUR SB inkl. TK 150 EUR SB</v>
      </c>
    </row>
    <row r="27" spans="1:3" x14ac:dyDescent="0.2">
      <c r="A27" s="181">
        <v>507</v>
      </c>
      <c r="B27" s="181" t="s">
        <v>801</v>
      </c>
      <c r="C27" s="183" t="str">
        <f t="shared" si="0"/>
        <v>507;VK 750 EUR SB mit TK 150 EUR SB</v>
      </c>
    </row>
    <row r="28" spans="1:3" x14ac:dyDescent="0.2">
      <c r="A28" s="181">
        <v>510</v>
      </c>
      <c r="B28" s="181" t="s">
        <v>800</v>
      </c>
      <c r="C28" s="183" t="str">
        <f t="shared" si="0"/>
        <v>510;VK 1000 EUR SB inkl. TK  150 EUR SB</v>
      </c>
    </row>
    <row r="29" spans="1:3" x14ac:dyDescent="0.2">
      <c r="A29" s="181">
        <v>525</v>
      </c>
      <c r="B29" s="181" t="s">
        <v>799</v>
      </c>
      <c r="C29" s="183" t="str">
        <f t="shared" si="0"/>
        <v>525;VK 2500 EUR SB inkl. TK 150 EUR SB</v>
      </c>
    </row>
    <row r="30" spans="1:3" x14ac:dyDescent="0.2">
      <c r="A30" s="181">
        <v>550</v>
      </c>
      <c r="B30" s="181" t="s">
        <v>798</v>
      </c>
      <c r="C30" s="183" t="str">
        <f t="shared" si="0"/>
        <v>550;VK 5000 EUR SB inkl. TK 150 EUR SB</v>
      </c>
    </row>
    <row r="31" spans="1:3" x14ac:dyDescent="0.2">
      <c r="A31" s="181">
        <v>575</v>
      </c>
      <c r="B31" s="181" t="s">
        <v>797</v>
      </c>
      <c r="C31" s="183" t="str">
        <f t="shared" si="0"/>
        <v>575;VK 7500 EUR SB inkl. TK  150 EUR SB</v>
      </c>
    </row>
    <row r="32" spans="1:3" x14ac:dyDescent="0.2">
      <c r="A32" s="181">
        <v>599</v>
      </c>
      <c r="B32" s="181" t="s">
        <v>796</v>
      </c>
      <c r="C32" s="183" t="str">
        <f t="shared" si="0"/>
        <v>599;VK 10000 EUR SB inkl. TK  150 EUR SB</v>
      </c>
    </row>
    <row r="33" spans="1:3" x14ac:dyDescent="0.2">
      <c r="A33" s="181">
        <v>600</v>
      </c>
      <c r="B33" s="181" t="s">
        <v>795</v>
      </c>
      <c r="C33" s="183" t="str">
        <f t="shared" si="0"/>
        <v>600;VK ohne SB inkl. TK ohne SB</v>
      </c>
    </row>
    <row r="34" spans="1:3" x14ac:dyDescent="0.2">
      <c r="A34" s="181">
        <v>603</v>
      </c>
      <c r="B34" s="181" t="s">
        <v>794</v>
      </c>
      <c r="C34" s="183" t="str">
        <f t="shared" si="0"/>
        <v>603;VK 300 EUR SB inkl. TK 300 EUR SB</v>
      </c>
    </row>
    <row r="35" spans="1:3" x14ac:dyDescent="0.2">
      <c r="A35" s="181">
        <v>607</v>
      </c>
      <c r="B35" s="181" t="s">
        <v>793</v>
      </c>
      <c r="C35" s="183" t="str">
        <f t="shared" ref="C35:C63" si="1">A35&amp;";"&amp;B35</f>
        <v>607;VK 750 EUR SB mit TK 750 EUR SB</v>
      </c>
    </row>
    <row r="36" spans="1:3" x14ac:dyDescent="0.2">
      <c r="A36" s="181">
        <v>605</v>
      </c>
      <c r="B36" s="181" t="s">
        <v>792</v>
      </c>
      <c r="C36" s="183" t="str">
        <f t="shared" si="1"/>
        <v>605;VK 500 EUR SB inkl. TK 500 EUR SB</v>
      </c>
    </row>
    <row r="37" spans="1:3" x14ac:dyDescent="0.2">
      <c r="A37" s="181">
        <v>610</v>
      </c>
      <c r="B37" s="181" t="s">
        <v>791</v>
      </c>
      <c r="C37" s="183" t="str">
        <f t="shared" si="1"/>
        <v>610;VK 1000 EUR SB inkl. TK 1000 EUR SB</v>
      </c>
    </row>
    <row r="38" spans="1:3" x14ac:dyDescent="0.2">
      <c r="A38" s="181">
        <v>625</v>
      </c>
      <c r="B38" s="181" t="s">
        <v>790</v>
      </c>
      <c r="C38" s="183" t="str">
        <f t="shared" si="1"/>
        <v>625;VK 2500 EUR SB inkl. TK 2500 EUR SB</v>
      </c>
    </row>
    <row r="39" spans="1:3" x14ac:dyDescent="0.2">
      <c r="A39" s="181">
        <v>650</v>
      </c>
      <c r="B39" s="181" t="s">
        <v>789</v>
      </c>
      <c r="C39" s="183" t="str">
        <f t="shared" si="1"/>
        <v>650;VK 5000 EUR SB inkl. TK 5000 EUR SB</v>
      </c>
    </row>
    <row r="40" spans="1:3" x14ac:dyDescent="0.2">
      <c r="A40" s="181">
        <v>675</v>
      </c>
      <c r="B40" s="181" t="s">
        <v>788</v>
      </c>
      <c r="C40" s="183" t="str">
        <f t="shared" si="1"/>
        <v>675;VK 7500 EUR SB inkl. TK 7500 EUR SB</v>
      </c>
    </row>
    <row r="41" spans="1:3" x14ac:dyDescent="0.2">
      <c r="A41" s="181">
        <v>684</v>
      </c>
      <c r="B41" s="181" t="s">
        <v>787</v>
      </c>
      <c r="C41" s="183" t="str">
        <f t="shared" si="1"/>
        <v>684;VK 750 EUR SB mit TK 300 EUR SB</v>
      </c>
    </row>
    <row r="42" spans="1:3" x14ac:dyDescent="0.2">
      <c r="A42" s="181">
        <v>685</v>
      </c>
      <c r="B42" s="181" t="s">
        <v>786</v>
      </c>
      <c r="C42" s="183" t="str">
        <f t="shared" si="1"/>
        <v>685;VK 500 EUR SB inkl. TK 300 EUR SB</v>
      </c>
    </row>
    <row r="43" spans="1:3" x14ac:dyDescent="0.2">
      <c r="A43" s="181">
        <v>686</v>
      </c>
      <c r="B43" s="181" t="s">
        <v>785</v>
      </c>
      <c r="C43" s="183" t="str">
        <f t="shared" si="1"/>
        <v>686;VK 1000 EUR SB inkl. TK 300 EUR SB</v>
      </c>
    </row>
    <row r="44" spans="1:3" x14ac:dyDescent="0.2">
      <c r="A44" s="183">
        <v>687</v>
      </c>
      <c r="B44" s="183" t="s">
        <v>784</v>
      </c>
      <c r="C44" s="183" t="str">
        <f t="shared" si="1"/>
        <v>687;VK 5000 EUR SB inkl. TK 1000 EUR SB</v>
      </c>
    </row>
    <row r="45" spans="1:3" x14ac:dyDescent="0.2">
      <c r="A45" s="183">
        <v>688</v>
      </c>
      <c r="B45" s="183" t="s">
        <v>783</v>
      </c>
      <c r="C45" s="183" t="str">
        <f t="shared" si="1"/>
        <v>688;VK 5000 EUR SB inkl. TK 2500 EUR SB</v>
      </c>
    </row>
    <row r="46" spans="1:3" x14ac:dyDescent="0.2">
      <c r="A46" s="183">
        <v>689</v>
      </c>
      <c r="B46" s="183" t="s">
        <v>782</v>
      </c>
      <c r="C46" s="183" t="str">
        <f t="shared" si="1"/>
        <v>689;VK 10000 EUR SB inkl. TK 500 EUR SB</v>
      </c>
    </row>
    <row r="47" spans="1:3" x14ac:dyDescent="0.2">
      <c r="A47" s="183">
        <v>690</v>
      </c>
      <c r="B47" s="183" t="s">
        <v>781</v>
      </c>
      <c r="C47" s="183" t="str">
        <f t="shared" si="1"/>
        <v>690;VK 2500 EUR SB inkl. TK 1000 EUR SB</v>
      </c>
    </row>
    <row r="48" spans="1:3" x14ac:dyDescent="0.2">
      <c r="A48" s="183">
        <v>691</v>
      </c>
      <c r="B48" s="183" t="s">
        <v>780</v>
      </c>
      <c r="C48" s="183" t="str">
        <f t="shared" si="1"/>
        <v>691;VK 7500 EUR SB inkl. TK 1000 EUR SB</v>
      </c>
    </row>
    <row r="49" spans="1:3" x14ac:dyDescent="0.2">
      <c r="A49" s="183">
        <v>692</v>
      </c>
      <c r="B49" s="183" t="s">
        <v>779</v>
      </c>
      <c r="C49" s="183" t="str">
        <f t="shared" si="1"/>
        <v>692;VK 10000 EUR SB inkl. TK 1000 EUR SB</v>
      </c>
    </row>
    <row r="50" spans="1:3" x14ac:dyDescent="0.2">
      <c r="A50" s="183">
        <v>693</v>
      </c>
      <c r="B50" s="183" t="s">
        <v>778</v>
      </c>
      <c r="C50" s="183" t="str">
        <f t="shared" si="1"/>
        <v>693;VK 7500 EUR SB inkl. TK 2500 EUR SB</v>
      </c>
    </row>
    <row r="51" spans="1:3" x14ac:dyDescent="0.2">
      <c r="A51" s="183">
        <v>694</v>
      </c>
      <c r="B51" s="183" t="s">
        <v>777</v>
      </c>
      <c r="C51" s="183" t="str">
        <f t="shared" si="1"/>
        <v>694;VK 10000 EUR SB inkl. TK 2500 EUR SB</v>
      </c>
    </row>
    <row r="52" spans="1:3" x14ac:dyDescent="0.2">
      <c r="A52" s="183">
        <v>695</v>
      </c>
      <c r="B52" s="183" t="s">
        <v>776</v>
      </c>
      <c r="C52" s="183" t="str">
        <f t="shared" si="1"/>
        <v>695;VK 7500 EUR SB inkl. TK 5000 EUR SB</v>
      </c>
    </row>
    <row r="53" spans="1:3" x14ac:dyDescent="0.2">
      <c r="A53" s="183">
        <v>696</v>
      </c>
      <c r="B53" s="183" t="s">
        <v>775</v>
      </c>
      <c r="C53" s="183" t="str">
        <f t="shared" si="1"/>
        <v>696;VK 10000 EUR SB inkl. TK 5000 EUR SB</v>
      </c>
    </row>
    <row r="54" spans="1:3" x14ac:dyDescent="0.2">
      <c r="A54" s="183">
        <v>697</v>
      </c>
      <c r="B54" s="183" t="s">
        <v>774</v>
      </c>
      <c r="C54" s="183" t="str">
        <f t="shared" si="1"/>
        <v>697;VK 10000 EUR SB inkl. TK 7500 EUR SB</v>
      </c>
    </row>
    <row r="55" spans="1:3" x14ac:dyDescent="0.2">
      <c r="A55" s="183">
        <v>698</v>
      </c>
      <c r="B55" s="183" t="s">
        <v>773</v>
      </c>
      <c r="C55" s="183" t="str">
        <f t="shared" si="1"/>
        <v>698;VK 10000 EUR SB inkl. TK 10000 EUR SB</v>
      </c>
    </row>
    <row r="56" spans="1:3" x14ac:dyDescent="0.2">
      <c r="A56" s="183">
        <v>699</v>
      </c>
      <c r="B56" s="183" t="s">
        <v>772</v>
      </c>
      <c r="C56" s="183" t="str">
        <f t="shared" si="1"/>
        <v>699;VK mit vereinbarter SB</v>
      </c>
    </row>
    <row r="57" spans="1:3" x14ac:dyDescent="0.2">
      <c r="A57" s="183">
        <v>700</v>
      </c>
      <c r="B57" s="183" t="s">
        <v>771</v>
      </c>
      <c r="C57" s="183" t="str">
        <f t="shared" si="1"/>
        <v>700;TK ohne SB</v>
      </c>
    </row>
    <row r="58" spans="1:3" x14ac:dyDescent="0.2">
      <c r="A58" s="183">
        <v>701</v>
      </c>
      <c r="B58" s="183" t="s">
        <v>770</v>
      </c>
      <c r="C58" s="183" t="str">
        <f t="shared" si="1"/>
        <v>701;TK mit 150 EUR SB</v>
      </c>
    </row>
    <row r="59" spans="1:3" x14ac:dyDescent="0.2">
      <c r="A59" s="183">
        <v>703</v>
      </c>
      <c r="B59" s="183" t="s">
        <v>769</v>
      </c>
      <c r="C59" s="183" t="str">
        <f t="shared" si="1"/>
        <v>703;TK mit 300 EUR SB</v>
      </c>
    </row>
    <row r="60" spans="1:3" x14ac:dyDescent="0.2">
      <c r="A60" s="183">
        <v>705</v>
      </c>
      <c r="B60" s="183" t="s">
        <v>768</v>
      </c>
      <c r="C60" s="183" t="str">
        <f t="shared" si="1"/>
        <v>705;TK mit 500 EUR SB</v>
      </c>
    </row>
    <row r="61" spans="1:3" x14ac:dyDescent="0.2">
      <c r="A61" s="183">
        <v>710</v>
      </c>
      <c r="B61" s="183" t="s">
        <v>767</v>
      </c>
      <c r="C61" s="183" t="str">
        <f t="shared" si="1"/>
        <v>710;TK mit 1000 EUR SB</v>
      </c>
    </row>
    <row r="62" spans="1:3" x14ac:dyDescent="0.2">
      <c r="A62" s="183">
        <v>725</v>
      </c>
      <c r="B62" s="183" t="s">
        <v>766</v>
      </c>
      <c r="C62" s="183" t="str">
        <f t="shared" si="1"/>
        <v>725;TK mit 2500 EUR SB</v>
      </c>
    </row>
    <row r="63" spans="1:3" x14ac:dyDescent="0.2">
      <c r="A63" s="183">
        <v>799</v>
      </c>
      <c r="B63" s="183" t="s">
        <v>765</v>
      </c>
      <c r="C63" s="183" t="str">
        <f t="shared" si="1"/>
        <v>799;TK mit vereinbarter SB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30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01EAE-2C49-416C-952D-E50826657045}">
  <sheetPr>
    <tabColor theme="7"/>
  </sheetPr>
  <dimension ref="A1:C21"/>
  <sheetViews>
    <sheetView zoomScale="110" zoomScaleNormal="110" workbookViewId="0">
      <selection activeCell="A98" sqref="A98"/>
    </sheetView>
  </sheetViews>
  <sheetFormatPr baseColWidth="10" defaultRowHeight="12.75" x14ac:dyDescent="0.2"/>
  <cols>
    <col min="1" max="1" width="16.140625" bestFit="1" customWidth="1"/>
    <col min="2" max="2" width="39.5703125" bestFit="1" customWidth="1"/>
    <col min="3" max="3" width="45.5703125" bestFit="1" customWidth="1"/>
    <col min="6" max="6" width="38.42578125" bestFit="1" customWidth="1"/>
    <col min="7" max="7" width="43.42578125" bestFit="1" customWidth="1"/>
  </cols>
  <sheetData>
    <row r="1" spans="1:3" x14ac:dyDescent="0.2">
      <c r="A1" s="260" t="s">
        <v>764</v>
      </c>
      <c r="B1" s="260" t="s">
        <v>741</v>
      </c>
      <c r="C1" s="260" t="s">
        <v>494</v>
      </c>
    </row>
    <row r="2" spans="1:3" x14ac:dyDescent="0.2">
      <c r="A2" s="183"/>
      <c r="B2" s="183"/>
      <c r="C2" s="183"/>
    </row>
    <row r="3" spans="1:3" x14ac:dyDescent="0.2">
      <c r="A3" s="183" t="s">
        <v>858</v>
      </c>
      <c r="B3" s="183" t="s">
        <v>135</v>
      </c>
      <c r="C3" s="191" t="str">
        <f t="shared" ref="C3:C21" si="0">CONCATENATE(A3,";",B3)</f>
        <v>6X;KEX</v>
      </c>
    </row>
    <row r="4" spans="1:3" x14ac:dyDescent="0.2">
      <c r="A4" s="183" t="s">
        <v>857</v>
      </c>
      <c r="B4" s="183" t="s">
        <v>856</v>
      </c>
      <c r="C4" s="191" t="str">
        <f t="shared" si="0"/>
        <v>600X;KEX ohne SB</v>
      </c>
    </row>
    <row r="5" spans="1:3" x14ac:dyDescent="0.2">
      <c r="A5" s="183" t="s">
        <v>855</v>
      </c>
      <c r="B5" s="183" t="s">
        <v>854</v>
      </c>
      <c r="C5" s="191" t="str">
        <f t="shared" si="0"/>
        <v>601X;KEX mit 150 SB</v>
      </c>
    </row>
    <row r="6" spans="1:3" x14ac:dyDescent="0.2">
      <c r="A6" s="183" t="s">
        <v>853</v>
      </c>
      <c r="B6" s="183" t="s">
        <v>852</v>
      </c>
      <c r="C6" s="191" t="str">
        <f t="shared" si="0"/>
        <v>603X;KEX mit 300 SB</v>
      </c>
    </row>
    <row r="7" spans="1:3" x14ac:dyDescent="0.2">
      <c r="A7" s="183" t="s">
        <v>851</v>
      </c>
      <c r="B7" s="183" t="s">
        <v>850</v>
      </c>
      <c r="C7" s="191" t="str">
        <f t="shared" si="0"/>
        <v>605X;KEX mit 500 SB</v>
      </c>
    </row>
    <row r="8" spans="1:3" x14ac:dyDescent="0.2">
      <c r="A8" s="183" t="s">
        <v>849</v>
      </c>
      <c r="B8" s="183" t="s">
        <v>848</v>
      </c>
      <c r="C8" s="191" t="str">
        <f t="shared" si="0"/>
        <v>607X;KEX mit 750 SB</v>
      </c>
    </row>
    <row r="9" spans="1:3" x14ac:dyDescent="0.2">
      <c r="A9" s="183" t="s">
        <v>847</v>
      </c>
      <c r="B9" s="183" t="s">
        <v>846</v>
      </c>
      <c r="C9" s="191" t="str">
        <f t="shared" si="0"/>
        <v>610X;KEX mit 1000 EUR SB</v>
      </c>
    </row>
    <row r="10" spans="1:3" x14ac:dyDescent="0.2">
      <c r="A10" s="183" t="s">
        <v>845</v>
      </c>
      <c r="B10" s="183" t="s">
        <v>844</v>
      </c>
      <c r="C10" s="191" t="str">
        <f t="shared" si="0"/>
        <v>625X;KEX mit 2500 EUR SB</v>
      </c>
    </row>
    <row r="11" spans="1:3" x14ac:dyDescent="0.2">
      <c r="A11" s="183" t="s">
        <v>843</v>
      </c>
      <c r="B11" s="183" t="s">
        <v>842</v>
      </c>
      <c r="C11" s="191" t="str">
        <f t="shared" si="0"/>
        <v>650X;KEX mit 5000 EUR SB</v>
      </c>
    </row>
    <row r="12" spans="1:3" x14ac:dyDescent="0.2">
      <c r="A12" s="183" t="s">
        <v>841</v>
      </c>
      <c r="B12" s="183" t="s">
        <v>840</v>
      </c>
      <c r="C12" s="191" t="str">
        <f t="shared" si="0"/>
        <v>675X;KEX mit 7500 EUR SB</v>
      </c>
    </row>
    <row r="13" spans="1:3" x14ac:dyDescent="0.2">
      <c r="A13" s="183" t="s">
        <v>839</v>
      </c>
      <c r="B13" s="183" t="s">
        <v>838</v>
      </c>
      <c r="C13" s="191" t="str">
        <f t="shared" si="0"/>
        <v>698X;KEX mit 10000 EUR SB</v>
      </c>
    </row>
    <row r="14" spans="1:3" x14ac:dyDescent="0.2">
      <c r="A14" s="183" t="s">
        <v>837</v>
      </c>
      <c r="B14" s="183" t="s">
        <v>836</v>
      </c>
      <c r="C14" s="191" t="str">
        <f t="shared" si="0"/>
        <v>600SP;Kasko-Spezial-Vers. ohne  SB</v>
      </c>
    </row>
    <row r="15" spans="1:3" x14ac:dyDescent="0.2">
      <c r="A15" s="183" t="s">
        <v>835</v>
      </c>
      <c r="B15" s="183" t="s">
        <v>834</v>
      </c>
      <c r="C15" s="191" t="str">
        <f t="shared" si="0"/>
        <v>601SP;Kasko-Spezial-Vers. inkl. 150 EUR SB</v>
      </c>
    </row>
    <row r="16" spans="1:3" x14ac:dyDescent="0.2">
      <c r="A16" s="183" t="s">
        <v>833</v>
      </c>
      <c r="B16" s="183" t="s">
        <v>832</v>
      </c>
      <c r="C16" s="191" t="str">
        <f t="shared" si="0"/>
        <v>603SP;Kasko-Spezial-Vers. inkl. 300 EUR SB</v>
      </c>
    </row>
    <row r="17" spans="1:3" x14ac:dyDescent="0.2">
      <c r="A17" s="183" t="s">
        <v>831</v>
      </c>
      <c r="B17" s="183" t="s">
        <v>830</v>
      </c>
      <c r="C17" s="191" t="str">
        <f t="shared" si="0"/>
        <v>605SP;Kasko-Spezial-Vers. inkl. 500 EUR SB</v>
      </c>
    </row>
    <row r="18" spans="1:3" x14ac:dyDescent="0.2">
      <c r="A18" s="183" t="s">
        <v>829</v>
      </c>
      <c r="B18" s="183" t="s">
        <v>828</v>
      </c>
      <c r="C18" s="191" t="str">
        <f t="shared" si="0"/>
        <v>607SP;Kasko-Spezial-Vers. inkl. 750 EUR SB</v>
      </c>
    </row>
    <row r="19" spans="1:3" x14ac:dyDescent="0.2">
      <c r="A19" s="183" t="s">
        <v>827</v>
      </c>
      <c r="B19" s="183" t="s">
        <v>826</v>
      </c>
      <c r="C19" s="191" t="str">
        <f t="shared" si="0"/>
        <v>610SP;Kasko-Spezial-Vers. inkl. 1.000 EUR S</v>
      </c>
    </row>
    <row r="20" spans="1:3" x14ac:dyDescent="0.2">
      <c r="A20" s="183" t="s">
        <v>825</v>
      </c>
      <c r="B20" s="183" t="s">
        <v>824</v>
      </c>
      <c r="C20" s="191" t="str">
        <f t="shared" si="0"/>
        <v>625SP;Kasko-Spezial-Vers. inkl. 2.500 EUR S</v>
      </c>
    </row>
    <row r="21" spans="1:3" x14ac:dyDescent="0.2">
      <c r="A21" s="183" t="s">
        <v>823</v>
      </c>
      <c r="B21" s="183" t="s">
        <v>822</v>
      </c>
      <c r="C21" s="191" t="str">
        <f t="shared" si="0"/>
        <v>699SP;Kasko-Spezial vereinbart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30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69974-EAFC-452E-9BCA-0F15E30AB386}">
  <sheetPr>
    <tabColor theme="7"/>
  </sheetPr>
  <dimension ref="A1:C6"/>
  <sheetViews>
    <sheetView zoomScale="120" zoomScaleNormal="120" workbookViewId="0">
      <selection activeCell="A98" sqref="A98"/>
    </sheetView>
  </sheetViews>
  <sheetFormatPr baseColWidth="10" defaultRowHeight="12.75" x14ac:dyDescent="0.2"/>
  <cols>
    <col min="2" max="2" width="22.5703125" customWidth="1"/>
    <col min="3" max="3" width="25.42578125" bestFit="1" customWidth="1"/>
    <col min="6" max="6" width="19.42578125" bestFit="1" customWidth="1"/>
    <col min="7" max="7" width="25.42578125" bestFit="1" customWidth="1"/>
  </cols>
  <sheetData>
    <row r="1" spans="1:3" x14ac:dyDescent="0.2">
      <c r="A1" s="260" t="s">
        <v>764</v>
      </c>
      <c r="B1" s="260" t="s">
        <v>741</v>
      </c>
      <c r="C1" s="260" t="s">
        <v>494</v>
      </c>
    </row>
    <row r="2" spans="1:3" x14ac:dyDescent="0.2">
      <c r="A2" s="183"/>
      <c r="B2" s="183"/>
      <c r="C2" s="183"/>
    </row>
    <row r="3" spans="1:3" x14ac:dyDescent="0.2">
      <c r="A3" s="183" t="s">
        <v>865</v>
      </c>
      <c r="B3" s="183" t="s">
        <v>863</v>
      </c>
      <c r="C3" s="183" t="str">
        <f>A3&amp;";"&amp;B3</f>
        <v>VS01;Schutzbrief</v>
      </c>
    </row>
    <row r="4" spans="1:3" x14ac:dyDescent="0.2">
      <c r="A4" s="183" t="s">
        <v>864</v>
      </c>
      <c r="B4" s="183" t="s">
        <v>863</v>
      </c>
      <c r="C4" s="183" t="str">
        <f>A4&amp;";"&amp;B4</f>
        <v>VS96;Schutzbrief</v>
      </c>
    </row>
    <row r="5" spans="1:3" x14ac:dyDescent="0.2">
      <c r="A5" s="183" t="s">
        <v>862</v>
      </c>
      <c r="B5" s="183" t="s">
        <v>861</v>
      </c>
      <c r="C5" s="183" t="str">
        <f>A5&amp;";"&amp;B5</f>
        <v>VSP;Schutzbrief Plus</v>
      </c>
    </row>
    <row r="6" spans="1:3" x14ac:dyDescent="0.2">
      <c r="A6" s="183" t="s">
        <v>860</v>
      </c>
      <c r="B6" s="183" t="s">
        <v>859</v>
      </c>
      <c r="C6" s="183" t="str">
        <f>A6&amp;";"&amp;B6</f>
        <v>VSPM;Schutzbrief Plus (MB)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7DCA0-4A4E-4ACB-AB81-4B3E8E0A9D27}">
  <sheetPr>
    <tabColor rgb="FF00B050"/>
  </sheetPr>
  <dimension ref="A1:Z161"/>
  <sheetViews>
    <sheetView zoomScaleNormal="100" zoomScalePageLayoutView="40" workbookViewId="0">
      <selection activeCell="B10" sqref="B10:E10"/>
    </sheetView>
  </sheetViews>
  <sheetFormatPr baseColWidth="10" defaultRowHeight="12.75" outlineLevelRow="1" x14ac:dyDescent="0.2"/>
  <cols>
    <col min="1" max="1" width="11.85546875" customWidth="1"/>
    <col min="3" max="3" width="12.85546875" bestFit="1" customWidth="1"/>
    <col min="4" max="4" width="13.5703125" customWidth="1"/>
    <col min="5" max="6" width="11.7109375" customWidth="1"/>
    <col min="9" max="9" width="11.5703125" customWidth="1"/>
    <col min="10" max="10" width="9.85546875" customWidth="1"/>
    <col min="11" max="11" width="11.7109375" customWidth="1"/>
    <col min="13" max="13" width="11.5703125" bestFit="1" customWidth="1"/>
    <col min="15" max="18" width="11.5703125" customWidth="1"/>
    <col min="21" max="21" width="14" customWidth="1"/>
  </cols>
  <sheetData>
    <row r="1" spans="1:20" ht="22.5" customHeight="1" x14ac:dyDescent="0.2">
      <c r="A1" s="440" t="s">
        <v>252</v>
      </c>
      <c r="B1" s="440"/>
      <c r="C1" s="440"/>
      <c r="D1" s="440"/>
      <c r="E1" s="440"/>
      <c r="F1" s="440"/>
      <c r="G1" s="440"/>
    </row>
    <row r="2" spans="1:20" ht="12.75" customHeight="1" x14ac:dyDescent="0.2">
      <c r="A2" s="155"/>
      <c r="B2" s="156"/>
    </row>
    <row r="3" spans="1:20" ht="12.75" customHeight="1" x14ac:dyDescent="0.2">
      <c r="A3" s="155"/>
      <c r="B3" s="156"/>
    </row>
    <row r="4" spans="1:20" ht="15.75" thickBot="1" x14ac:dyDescent="0.3">
      <c r="A4" s="70" t="s">
        <v>14</v>
      </c>
      <c r="B4" s="69"/>
      <c r="L4" s="14" t="s">
        <v>36</v>
      </c>
      <c r="O4" s="429"/>
      <c r="P4" s="429"/>
      <c r="Q4" s="98"/>
      <c r="R4" s="98"/>
    </row>
    <row r="5" spans="1:20" ht="15" outlineLevel="1" x14ac:dyDescent="0.2">
      <c r="A5" s="432" t="s">
        <v>67</v>
      </c>
      <c r="B5" s="433"/>
      <c r="C5" s="433"/>
      <c r="D5" s="433"/>
      <c r="E5" s="2"/>
      <c r="F5" s="4"/>
      <c r="G5" s="432" t="s">
        <v>73</v>
      </c>
      <c r="H5" s="433"/>
      <c r="I5" s="433"/>
      <c r="J5" s="433"/>
      <c r="K5" s="604"/>
      <c r="L5" s="605" t="s">
        <v>35</v>
      </c>
      <c r="M5" s="289"/>
      <c r="N5" s="289"/>
      <c r="O5" s="2"/>
      <c r="P5" s="4"/>
      <c r="R5" s="606" t="s">
        <v>260</v>
      </c>
      <c r="S5" s="607"/>
      <c r="T5" s="608"/>
    </row>
    <row r="6" spans="1:20" ht="18.75" customHeight="1" outlineLevel="1" thickBot="1" x14ac:dyDescent="0.25">
      <c r="A6" s="5" t="s">
        <v>0</v>
      </c>
      <c r="B6" s="430"/>
      <c r="C6" s="430"/>
      <c r="D6" s="430"/>
      <c r="E6" s="430"/>
      <c r="F6" s="6"/>
      <c r="G6" s="7"/>
      <c r="H6" s="430"/>
      <c r="I6" s="430"/>
      <c r="J6" s="430"/>
      <c r="K6" s="553" t="s">
        <v>565</v>
      </c>
      <c r="M6" s="434"/>
      <c r="N6" s="434"/>
      <c r="O6" s="434"/>
      <c r="P6" s="6"/>
      <c r="R6" s="609"/>
      <c r="S6" s="610"/>
      <c r="T6" s="611"/>
    </row>
    <row r="7" spans="1:20" ht="18" customHeight="1" outlineLevel="1" x14ac:dyDescent="0.2">
      <c r="B7" s="430"/>
      <c r="C7" s="430"/>
      <c r="D7" s="430"/>
      <c r="E7" s="430"/>
      <c r="F7" s="6"/>
      <c r="H7" s="430"/>
      <c r="I7" s="430"/>
      <c r="J7" s="430"/>
      <c r="K7" s="553"/>
      <c r="L7" s="174" t="s">
        <v>122</v>
      </c>
      <c r="P7" s="6"/>
      <c r="R7" s="566" t="s">
        <v>255</v>
      </c>
      <c r="S7" s="567"/>
      <c r="T7" s="568"/>
    </row>
    <row r="8" spans="1:20" ht="18" customHeight="1" outlineLevel="1" x14ac:dyDescent="0.2">
      <c r="A8" s="12" t="s">
        <v>31</v>
      </c>
      <c r="B8" s="431"/>
      <c r="C8" s="431"/>
      <c r="D8" s="431"/>
      <c r="E8" s="431"/>
      <c r="F8" s="6"/>
      <c r="G8" s="12" t="s">
        <v>31</v>
      </c>
      <c r="H8" s="431"/>
      <c r="I8" s="431"/>
      <c r="J8" s="431"/>
      <c r="K8" s="553"/>
      <c r="M8" s="434"/>
      <c r="N8" s="434"/>
      <c r="O8" s="434"/>
      <c r="P8" s="6"/>
      <c r="R8" s="569"/>
      <c r="S8" s="570"/>
      <c r="T8" s="571"/>
    </row>
    <row r="9" spans="1:20" ht="18" customHeight="1" outlineLevel="1" x14ac:dyDescent="0.2">
      <c r="A9" s="12" t="s">
        <v>32</v>
      </c>
      <c r="B9" s="431"/>
      <c r="C9" s="431"/>
      <c r="D9" s="431"/>
      <c r="E9" s="431"/>
      <c r="F9" s="6"/>
      <c r="G9" s="12" t="s">
        <v>32</v>
      </c>
      <c r="H9" s="431"/>
      <c r="I9" s="431"/>
      <c r="J9" s="431"/>
      <c r="K9" s="553"/>
      <c r="L9" s="174" t="s">
        <v>341</v>
      </c>
      <c r="P9" s="6"/>
      <c r="R9" s="569"/>
      <c r="S9" s="570"/>
      <c r="T9" s="571"/>
    </row>
    <row r="10" spans="1:20" ht="18" customHeight="1" outlineLevel="1" x14ac:dyDescent="0.2">
      <c r="A10" s="12" t="s">
        <v>33</v>
      </c>
      <c r="B10" s="431"/>
      <c r="C10" s="431"/>
      <c r="D10" s="431"/>
      <c r="E10" s="431"/>
      <c r="F10" s="6"/>
      <c r="G10" s="12" t="s">
        <v>33</v>
      </c>
      <c r="H10" s="431"/>
      <c r="I10" s="431"/>
      <c r="J10" s="431"/>
      <c r="K10" s="6"/>
      <c r="L10" s="7"/>
      <c r="M10" s="434"/>
      <c r="N10" s="434"/>
      <c r="O10" s="434"/>
      <c r="P10" s="6"/>
      <c r="R10" s="569"/>
      <c r="S10" s="570"/>
      <c r="T10" s="571"/>
    </row>
    <row r="11" spans="1:20" ht="18" customHeight="1" outlineLevel="1" x14ac:dyDescent="0.25">
      <c r="A11" s="12" t="s">
        <v>121</v>
      </c>
      <c r="B11" s="431"/>
      <c r="C11" s="431"/>
      <c r="D11" s="431"/>
      <c r="E11" s="431"/>
      <c r="F11" s="6"/>
      <c r="G11" s="12" t="s">
        <v>121</v>
      </c>
      <c r="H11" s="431"/>
      <c r="I11" s="431"/>
      <c r="J11" s="431"/>
      <c r="K11" s="6"/>
      <c r="L11" s="173" t="s">
        <v>123</v>
      </c>
      <c r="M11" s="135"/>
      <c r="P11" s="6"/>
      <c r="R11" s="572" t="s">
        <v>254</v>
      </c>
      <c r="S11" s="573"/>
      <c r="T11" s="574"/>
    </row>
    <row r="12" spans="1:20" ht="18" customHeight="1" outlineLevel="1" thickBot="1" x14ac:dyDescent="0.3">
      <c r="A12" s="13" t="s">
        <v>34</v>
      </c>
      <c r="B12" s="438"/>
      <c r="C12" s="438"/>
      <c r="D12" s="438"/>
      <c r="E12" s="438"/>
      <c r="F12" s="1"/>
      <c r="G12" s="13" t="s">
        <v>34</v>
      </c>
      <c r="H12" s="438"/>
      <c r="I12" s="438"/>
      <c r="J12" s="438"/>
      <c r="K12" s="1"/>
      <c r="L12" s="65"/>
      <c r="M12" s="435"/>
      <c r="N12" s="435"/>
      <c r="O12" s="435"/>
      <c r="P12" s="1"/>
      <c r="R12" s="575" t="s">
        <v>256</v>
      </c>
      <c r="S12" s="576"/>
      <c r="T12" s="577"/>
    </row>
    <row r="13" spans="1:20" ht="13.5" customHeight="1" thickBot="1" x14ac:dyDescent="0.25"/>
    <row r="14" spans="1:20" ht="13.5" customHeight="1" x14ac:dyDescent="0.2">
      <c r="A14" s="598" t="s">
        <v>253</v>
      </c>
      <c r="B14" s="599"/>
      <c r="C14" s="599"/>
      <c r="D14" s="599"/>
      <c r="E14" s="599"/>
      <c r="F14" s="599"/>
      <c r="G14" s="599"/>
      <c r="H14" s="599"/>
      <c r="I14" s="599"/>
      <c r="J14" s="599"/>
      <c r="K14" s="599"/>
      <c r="L14" s="599"/>
      <c r="M14" s="599"/>
      <c r="N14" s="599"/>
      <c r="O14" s="599"/>
      <c r="P14" s="599"/>
      <c r="Q14" s="599"/>
      <c r="R14" s="599"/>
      <c r="S14" s="599"/>
      <c r="T14" s="600"/>
    </row>
    <row r="15" spans="1:20" ht="11.25" customHeight="1" x14ac:dyDescent="0.2">
      <c r="A15" s="387"/>
      <c r="B15" s="388"/>
      <c r="C15" s="388"/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9"/>
    </row>
    <row r="16" spans="1:20" ht="1.5" customHeight="1" thickBot="1" x14ac:dyDescent="0.25">
      <c r="A16" s="601"/>
      <c r="B16" s="602"/>
      <c r="C16" s="602"/>
      <c r="D16" s="602"/>
      <c r="E16" s="602"/>
      <c r="F16" s="602"/>
      <c r="G16" s="602"/>
      <c r="H16" s="602"/>
      <c r="I16" s="602"/>
      <c r="J16" s="602"/>
      <c r="K16" s="602"/>
      <c r="L16" s="602"/>
      <c r="M16" s="602"/>
      <c r="N16" s="602"/>
      <c r="O16" s="602"/>
      <c r="P16" s="602"/>
      <c r="Q16" s="602"/>
      <c r="R16" s="602"/>
      <c r="S16" s="602"/>
      <c r="T16" s="603"/>
    </row>
    <row r="17" spans="1:16" ht="13.5" customHeight="1" x14ac:dyDescent="0.2"/>
    <row r="18" spans="1:16" ht="13.5" outlineLevel="1" thickBot="1" x14ac:dyDescent="0.25">
      <c r="A18" s="448" t="s">
        <v>340</v>
      </c>
      <c r="B18" s="449"/>
      <c r="C18" s="449"/>
      <c r="D18" s="449"/>
    </row>
    <row r="19" spans="1:16" ht="15.75" outlineLevel="1" thickBot="1" x14ac:dyDescent="0.25">
      <c r="A19" s="450" t="s">
        <v>20</v>
      </c>
      <c r="B19" s="451"/>
      <c r="C19" s="451"/>
      <c r="D19" s="451"/>
      <c r="E19" s="451"/>
      <c r="F19" s="451"/>
      <c r="G19" s="452"/>
      <c r="H19" s="11"/>
    </row>
    <row r="20" spans="1:16" ht="16.5" outlineLevel="1" thickBot="1" x14ac:dyDescent="0.3">
      <c r="A20" s="417" t="s">
        <v>21</v>
      </c>
      <c r="B20" s="417" t="s">
        <v>30</v>
      </c>
      <c r="C20" s="417"/>
      <c r="D20" s="417"/>
      <c r="E20" s="417"/>
      <c r="F20" s="417"/>
      <c r="G20" s="417"/>
      <c r="I20" s="40" t="s">
        <v>102</v>
      </c>
      <c r="J20" s="172"/>
      <c r="K20" s="172"/>
      <c r="L20" s="172"/>
      <c r="M20" s="171"/>
      <c r="N20" s="45"/>
      <c r="O20" s="7"/>
    </row>
    <row r="21" spans="1:16" ht="15.75" outlineLevel="1" thickBot="1" x14ac:dyDescent="0.3">
      <c r="A21" s="418"/>
      <c r="B21" s="416" t="s">
        <v>22</v>
      </c>
      <c r="C21" s="416"/>
      <c r="D21" s="416" t="s">
        <v>23</v>
      </c>
      <c r="E21" s="416"/>
      <c r="F21" s="416" t="s">
        <v>24</v>
      </c>
      <c r="G21" s="416"/>
    </row>
    <row r="22" spans="1:16" ht="15.75" customHeight="1" outlineLevel="1" thickBot="1" x14ac:dyDescent="0.3">
      <c r="A22" s="28">
        <f ca="1">YEAR(TODAY())</f>
        <v>2024</v>
      </c>
      <c r="B22" s="446"/>
      <c r="C22" s="447"/>
      <c r="D22" s="446"/>
      <c r="E22" s="447"/>
      <c r="F22" s="446"/>
      <c r="G22" s="447"/>
      <c r="I22" s="40" t="s">
        <v>96</v>
      </c>
      <c r="J22" s="39"/>
      <c r="K22" s="39"/>
      <c r="L22" s="39"/>
      <c r="M22" s="39"/>
      <c r="N22" s="38"/>
      <c r="O22" s="41"/>
      <c r="P22" s="46"/>
    </row>
    <row r="23" spans="1:16" ht="15.75" customHeight="1" outlineLevel="1" x14ac:dyDescent="0.2">
      <c r="A23" s="28">
        <f ca="1">YEAR(TODAY())-1</f>
        <v>2023</v>
      </c>
      <c r="B23" s="414"/>
      <c r="C23" s="415"/>
      <c r="D23" s="414"/>
      <c r="E23" s="415"/>
      <c r="F23" s="414"/>
      <c r="G23" s="415"/>
      <c r="I23" s="170" t="s">
        <v>97</v>
      </c>
      <c r="J23" s="169"/>
      <c r="K23" s="169"/>
      <c r="L23" s="169"/>
      <c r="M23" s="169"/>
      <c r="N23" s="169"/>
      <c r="O23" s="169"/>
      <c r="P23" s="168"/>
    </row>
    <row r="24" spans="1:16" ht="15.75" customHeight="1" outlineLevel="1" thickBot="1" x14ac:dyDescent="0.25">
      <c r="A24" s="28">
        <f ca="1">YEAR(TODAY())-2</f>
        <v>2022</v>
      </c>
      <c r="B24" s="414"/>
      <c r="C24" s="415"/>
      <c r="D24" s="414"/>
      <c r="E24" s="415"/>
      <c r="F24" s="414"/>
      <c r="G24" s="415"/>
    </row>
    <row r="25" spans="1:16" ht="15.75" customHeight="1" outlineLevel="1" thickBot="1" x14ac:dyDescent="0.3">
      <c r="A25" s="28">
        <f ca="1">YEAR(TODAY())-3</f>
        <v>2021</v>
      </c>
      <c r="B25" s="414"/>
      <c r="C25" s="415"/>
      <c r="D25" s="414"/>
      <c r="E25" s="415"/>
      <c r="F25" s="414"/>
      <c r="G25" s="415"/>
      <c r="I25" s="40" t="s">
        <v>339</v>
      </c>
      <c r="J25" s="39"/>
      <c r="K25" s="39"/>
      <c r="L25" s="39"/>
      <c r="M25" s="39"/>
      <c r="N25" s="38"/>
      <c r="O25" s="41"/>
    </row>
    <row r="26" spans="1:16" ht="15.75" customHeight="1" outlineLevel="1" thickBot="1" x14ac:dyDescent="0.25">
      <c r="A26" s="28">
        <f ca="1">YEAR(TODAY())-4</f>
        <v>2020</v>
      </c>
      <c r="B26" s="414"/>
      <c r="C26" s="415"/>
      <c r="D26" s="414"/>
      <c r="E26" s="415"/>
      <c r="F26" s="414"/>
      <c r="G26" s="415"/>
      <c r="I26" s="167" t="s">
        <v>135</v>
      </c>
      <c r="J26" s="166"/>
    </row>
    <row r="27" spans="1:16" ht="15.75" customHeight="1" outlineLevel="1" thickBot="1" x14ac:dyDescent="0.25">
      <c r="A27" s="29">
        <f ca="1">YEAR(TODAY())-5</f>
        <v>2019</v>
      </c>
      <c r="B27" s="366"/>
      <c r="C27" s="367"/>
      <c r="D27" s="366"/>
      <c r="E27" s="367"/>
      <c r="F27" s="366"/>
      <c r="G27" s="367"/>
      <c r="I27" s="167" t="s">
        <v>134</v>
      </c>
      <c r="J27" s="166"/>
    </row>
    <row r="28" spans="1:16" outlineLevel="1" x14ac:dyDescent="0.2"/>
    <row r="29" spans="1:16" ht="15.75" outlineLevel="1" thickBot="1" x14ac:dyDescent="0.3">
      <c r="A29" s="70" t="s">
        <v>338</v>
      </c>
      <c r="B29" s="69"/>
      <c r="C29" s="69"/>
    </row>
    <row r="30" spans="1:16" ht="13.5" customHeight="1" outlineLevel="1" x14ac:dyDescent="0.2">
      <c r="A30" s="384"/>
      <c r="B30" s="385"/>
      <c r="C30" s="385"/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6"/>
    </row>
    <row r="31" spans="1:16" ht="13.5" customHeight="1" outlineLevel="1" x14ac:dyDescent="0.2">
      <c r="A31" s="387" t="s">
        <v>101</v>
      </c>
      <c r="B31" s="388"/>
      <c r="C31" s="388"/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9"/>
    </row>
    <row r="32" spans="1:16" ht="15" customHeight="1" outlineLevel="1" x14ac:dyDescent="0.2">
      <c r="A32" s="387" t="s">
        <v>263</v>
      </c>
      <c r="B32" s="388"/>
      <c r="C32" s="388"/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9"/>
    </row>
    <row r="33" spans="1:20" ht="17.25" customHeight="1" outlineLevel="1" x14ac:dyDescent="0.2">
      <c r="A33" s="387"/>
      <c r="B33" s="388"/>
      <c r="C33" s="388"/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9"/>
    </row>
    <row r="34" spans="1:20" ht="18" customHeight="1" outlineLevel="1" thickBot="1" x14ac:dyDescent="0.25">
      <c r="A34" s="390" t="s">
        <v>264</v>
      </c>
      <c r="B34" s="391"/>
      <c r="C34" s="391"/>
      <c r="D34" s="391"/>
      <c r="E34" s="391"/>
      <c r="F34" s="391"/>
      <c r="G34" s="391"/>
      <c r="H34" s="391"/>
      <c r="I34" s="391"/>
      <c r="J34" s="391"/>
      <c r="K34" s="391"/>
      <c r="L34" s="391"/>
      <c r="M34" s="391"/>
      <c r="N34" s="391"/>
      <c r="O34" s="391"/>
      <c r="P34" s="392"/>
    </row>
    <row r="35" spans="1:20" ht="13.5" outlineLevel="1" thickBot="1" x14ac:dyDescent="0.25"/>
    <row r="36" spans="1:20" ht="17.25" customHeight="1" thickBot="1" x14ac:dyDescent="0.25">
      <c r="A36" s="393" t="s">
        <v>322</v>
      </c>
      <c r="B36" s="394"/>
      <c r="C36" s="394"/>
      <c r="D36" s="394"/>
      <c r="E36" s="394"/>
      <c r="F36" s="394"/>
      <c r="G36" s="394"/>
      <c r="H36" s="394"/>
      <c r="I36" s="394"/>
      <c r="J36" s="394"/>
      <c r="K36" s="394"/>
      <c r="L36" s="394"/>
      <c r="M36" s="394"/>
      <c r="N36" s="394"/>
      <c r="O36" s="394"/>
      <c r="P36" s="394"/>
    </row>
    <row r="37" spans="1:20" ht="13.5" customHeight="1" x14ac:dyDescent="0.2">
      <c r="A37" s="395" t="s">
        <v>195</v>
      </c>
      <c r="B37" s="397" t="s">
        <v>3</v>
      </c>
      <c r="C37" s="397" t="s">
        <v>28</v>
      </c>
      <c r="D37" s="399" t="s">
        <v>196</v>
      </c>
      <c r="E37" s="400"/>
      <c r="F37" s="401"/>
      <c r="G37" s="399" t="s">
        <v>29</v>
      </c>
      <c r="H37" s="400"/>
      <c r="I37" s="400"/>
      <c r="J37" s="400"/>
      <c r="K37" s="400"/>
      <c r="L37" s="400"/>
      <c r="M37" s="400"/>
      <c r="N37" s="400"/>
      <c r="O37" s="400"/>
      <c r="P37" s="401"/>
    </row>
    <row r="38" spans="1:20" ht="18.75" customHeight="1" thickBot="1" x14ac:dyDescent="0.25">
      <c r="A38" s="396"/>
      <c r="B38" s="398"/>
      <c r="C38" s="398"/>
      <c r="D38" s="402"/>
      <c r="E38" s="403"/>
      <c r="F38" s="404"/>
      <c r="G38" s="402"/>
      <c r="H38" s="403"/>
      <c r="I38" s="403"/>
      <c r="J38" s="403"/>
      <c r="K38" s="403"/>
      <c r="L38" s="403"/>
      <c r="M38" s="403"/>
      <c r="N38" s="403"/>
      <c r="O38" s="403"/>
      <c r="P38" s="404"/>
    </row>
    <row r="39" spans="1:20" ht="18.75" customHeight="1" outlineLevel="1" x14ac:dyDescent="0.25">
      <c r="A39" s="64"/>
      <c r="B39" s="64"/>
      <c r="C39" s="47"/>
      <c r="D39" s="368"/>
      <c r="E39" s="369"/>
      <c r="F39" s="370"/>
      <c r="G39" s="381"/>
      <c r="H39" s="382"/>
      <c r="I39" s="382"/>
      <c r="J39" s="382"/>
      <c r="K39" s="382"/>
      <c r="L39" s="382"/>
      <c r="M39" s="382"/>
      <c r="N39" s="382"/>
      <c r="O39" s="382"/>
      <c r="P39" s="383"/>
    </row>
    <row r="40" spans="1:20" ht="19.5" customHeight="1" outlineLevel="1" thickBot="1" x14ac:dyDescent="0.3">
      <c r="A40" s="48"/>
      <c r="B40" s="48"/>
      <c r="C40" s="48"/>
      <c r="D40" s="371"/>
      <c r="E40" s="372"/>
      <c r="F40" s="373"/>
      <c r="G40" s="375"/>
      <c r="H40" s="376"/>
      <c r="I40" s="376"/>
      <c r="J40" s="376"/>
      <c r="K40" s="376"/>
      <c r="L40" s="376"/>
      <c r="M40" s="376"/>
      <c r="N40" s="376"/>
      <c r="O40" s="376"/>
      <c r="P40" s="377"/>
    </row>
    <row r="41" spans="1:20" ht="13.5" outlineLevel="1" thickBot="1" x14ac:dyDescent="0.25"/>
    <row r="42" spans="1:20" ht="18" customHeight="1" outlineLevel="1" thickBot="1" x14ac:dyDescent="0.25">
      <c r="A42" s="314" t="s">
        <v>243</v>
      </c>
      <c r="B42" s="315"/>
      <c r="C42" s="315"/>
      <c r="D42" s="315"/>
      <c r="E42" s="315"/>
      <c r="F42" s="315"/>
      <c r="G42" s="315"/>
      <c r="H42" s="315"/>
      <c r="I42" s="315"/>
      <c r="J42" s="315"/>
      <c r="K42" s="315"/>
      <c r="L42" s="315"/>
      <c r="M42" s="316"/>
    </row>
    <row r="43" spans="1:20" ht="18.75" customHeight="1" outlineLevel="1" thickBot="1" x14ac:dyDescent="0.25">
      <c r="A43" s="592" t="s">
        <v>251</v>
      </c>
      <c r="B43" s="593"/>
      <c r="C43" s="593"/>
      <c r="D43" s="593"/>
      <c r="E43" s="593"/>
      <c r="F43" s="105"/>
      <c r="G43" s="105"/>
      <c r="H43" s="105"/>
      <c r="I43" s="105"/>
      <c r="J43" s="105"/>
      <c r="K43" s="121"/>
      <c r="L43" s="121"/>
      <c r="M43" s="122"/>
      <c r="N43" s="105"/>
      <c r="O43" s="105"/>
      <c r="P43" s="105"/>
      <c r="Q43" s="105"/>
      <c r="R43" s="105"/>
      <c r="S43" s="105"/>
      <c r="T43" s="105"/>
    </row>
    <row r="44" spans="1:20" ht="17.25" customHeight="1" outlineLevel="1" x14ac:dyDescent="0.2">
      <c r="A44" s="594"/>
      <c r="B44" s="595"/>
      <c r="C44" s="595"/>
      <c r="D44" s="595"/>
      <c r="E44" s="595"/>
      <c r="F44" s="105"/>
      <c r="G44" s="105"/>
      <c r="H44" s="105"/>
      <c r="I44" s="126">
        <f ca="1">YEAR(TODAY())</f>
        <v>2024</v>
      </c>
      <c r="J44" s="596"/>
      <c r="K44" s="597"/>
      <c r="L44" s="105"/>
      <c r="M44" s="123"/>
      <c r="N44" s="105"/>
      <c r="O44" s="105"/>
      <c r="P44" s="105"/>
      <c r="Q44" s="105"/>
      <c r="R44" s="105"/>
      <c r="S44" s="105"/>
      <c r="T44" s="105"/>
    </row>
    <row r="45" spans="1:20" ht="17.25" customHeight="1" outlineLevel="1" x14ac:dyDescent="0.2">
      <c r="A45" s="127"/>
      <c r="B45" s="105"/>
      <c r="C45" s="105"/>
      <c r="D45" s="105"/>
      <c r="E45" s="105"/>
      <c r="F45" s="105"/>
      <c r="G45" s="105"/>
      <c r="H45" s="105"/>
      <c r="I45" s="128">
        <f ca="1">YEAR(TODAY())-1</f>
        <v>2023</v>
      </c>
      <c r="J45" s="590"/>
      <c r="K45" s="591"/>
      <c r="L45" s="105"/>
      <c r="M45" s="123"/>
      <c r="N45" s="105"/>
      <c r="O45" s="105"/>
      <c r="P45" s="105"/>
      <c r="Q45" s="105"/>
      <c r="R45" s="105"/>
      <c r="S45" s="105"/>
      <c r="T45" s="105"/>
    </row>
    <row r="46" spans="1:20" ht="17.25" customHeight="1" outlineLevel="1" x14ac:dyDescent="0.2">
      <c r="A46" s="127"/>
      <c r="B46" s="105"/>
      <c r="C46" s="105"/>
      <c r="D46" s="158" t="s">
        <v>235</v>
      </c>
      <c r="E46" s="51"/>
      <c r="F46" s="160" t="s">
        <v>236</v>
      </c>
      <c r="G46" s="105"/>
      <c r="H46" s="105"/>
      <c r="I46" s="128">
        <f ca="1">YEAR(TODAY())-2</f>
        <v>2022</v>
      </c>
      <c r="J46" s="590"/>
      <c r="K46" s="591"/>
      <c r="L46" s="105"/>
      <c r="M46" s="123"/>
      <c r="N46" s="105"/>
      <c r="O46" s="105"/>
      <c r="P46" s="105"/>
      <c r="Q46" s="105"/>
      <c r="R46" s="105"/>
      <c r="S46" s="105"/>
      <c r="T46" s="105"/>
    </row>
    <row r="47" spans="1:20" ht="17.25" customHeight="1" outlineLevel="1" x14ac:dyDescent="0.2">
      <c r="A47" s="127"/>
      <c r="B47" s="105"/>
      <c r="C47" s="105"/>
      <c r="D47" s="105"/>
      <c r="E47" s="105"/>
      <c r="F47" s="105"/>
      <c r="G47" s="105"/>
      <c r="H47" s="105"/>
      <c r="I47" s="128">
        <f ca="1">YEAR(TODAY())-3</f>
        <v>2021</v>
      </c>
      <c r="J47" s="590"/>
      <c r="K47" s="591"/>
      <c r="L47" s="105"/>
      <c r="M47" s="123"/>
      <c r="N47" s="105"/>
      <c r="O47" s="105"/>
      <c r="P47" s="105"/>
      <c r="Q47" s="105"/>
      <c r="R47" s="105"/>
      <c r="S47" s="105"/>
      <c r="T47" s="105"/>
    </row>
    <row r="48" spans="1:20" ht="17.25" customHeight="1" outlineLevel="1" thickBot="1" x14ac:dyDescent="0.25">
      <c r="A48" s="127"/>
      <c r="B48" s="105"/>
      <c r="C48" s="105"/>
      <c r="D48" s="105"/>
      <c r="E48" s="105"/>
      <c r="F48" s="105"/>
      <c r="G48" s="105"/>
      <c r="H48" s="105"/>
      <c r="I48" s="129">
        <f ca="1">YEAR(TODAY())-4</f>
        <v>2020</v>
      </c>
      <c r="J48" s="587"/>
      <c r="K48" s="588"/>
      <c r="L48" s="105"/>
      <c r="M48" s="123"/>
      <c r="N48" s="105"/>
      <c r="O48" s="105"/>
      <c r="P48" s="105"/>
      <c r="Q48" s="105"/>
      <c r="R48" s="105"/>
      <c r="S48" s="105"/>
      <c r="T48" s="105"/>
    </row>
    <row r="49" spans="1:20" ht="17.25" customHeight="1" outlineLevel="1" thickBot="1" x14ac:dyDescent="0.25">
      <c r="A49" s="130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5"/>
      <c r="N49" s="105"/>
      <c r="O49" s="105"/>
      <c r="P49" s="105"/>
      <c r="Q49" s="105"/>
      <c r="R49" s="105"/>
      <c r="S49" s="105"/>
      <c r="T49" s="105"/>
    </row>
    <row r="50" spans="1:20" outlineLevel="1" x14ac:dyDescent="0.2"/>
    <row r="51" spans="1:20" ht="19.5" customHeight="1" outlineLevel="1" thickBot="1" x14ac:dyDescent="0.3">
      <c r="A51" s="589" t="s">
        <v>337</v>
      </c>
      <c r="B51" s="589"/>
      <c r="C51" s="589"/>
      <c r="D51" s="589"/>
      <c r="E51" s="589"/>
    </row>
    <row r="52" spans="1:20" ht="19.5" customHeight="1" outlineLevel="1" x14ac:dyDescent="0.2">
      <c r="A52" s="288" t="s">
        <v>80</v>
      </c>
      <c r="B52" s="289"/>
      <c r="C52" s="289"/>
      <c r="D52" s="289"/>
      <c r="E52" s="289"/>
      <c r="F52" s="289"/>
      <c r="G52" s="289"/>
      <c r="H52" s="290"/>
      <c r="I52" s="288" t="s">
        <v>81</v>
      </c>
      <c r="J52" s="289"/>
      <c r="K52" s="289"/>
      <c r="L52" s="289"/>
      <c r="M52" s="289"/>
      <c r="N52" s="289"/>
      <c r="O52" s="289"/>
      <c r="P52" s="290"/>
    </row>
    <row r="53" spans="1:20" ht="19.5" customHeight="1" outlineLevel="1" thickBot="1" x14ac:dyDescent="0.25">
      <c r="A53" s="23"/>
      <c r="H53" s="6"/>
      <c r="I53" s="7"/>
      <c r="P53" s="6"/>
    </row>
    <row r="54" spans="1:20" ht="19.5" customHeight="1" outlineLevel="1" thickBot="1" x14ac:dyDescent="0.25">
      <c r="A54" s="7"/>
      <c r="B54" s="334"/>
      <c r="C54" s="335"/>
      <c r="D54" s="336"/>
      <c r="H54" s="6"/>
      <c r="I54" s="7"/>
      <c r="J54" s="334"/>
      <c r="K54" s="335"/>
      <c r="L54" s="336"/>
      <c r="P54" s="6"/>
    </row>
    <row r="55" spans="1:20" ht="19.5" customHeight="1" outlineLevel="1" thickBot="1" x14ac:dyDescent="0.25">
      <c r="A55" s="24"/>
      <c r="B55" s="3"/>
      <c r="C55" s="3"/>
      <c r="D55" s="3"/>
      <c r="E55" s="3"/>
      <c r="F55" s="3"/>
      <c r="G55" s="3"/>
      <c r="H55" s="1"/>
      <c r="I55" s="24"/>
      <c r="J55" s="3"/>
      <c r="K55" s="3"/>
      <c r="L55" s="3"/>
      <c r="M55" s="3"/>
      <c r="N55" s="3"/>
      <c r="O55" s="3"/>
      <c r="P55" s="1"/>
    </row>
    <row r="56" spans="1:20" outlineLevel="1" x14ac:dyDescent="0.2"/>
    <row r="57" spans="1:20" ht="19.5" customHeight="1" outlineLevel="1" thickBot="1" x14ac:dyDescent="0.3">
      <c r="A57" s="70" t="s">
        <v>336</v>
      </c>
      <c r="B57" s="69"/>
      <c r="C57" s="69"/>
      <c r="D57" s="69"/>
      <c r="E57" s="69"/>
      <c r="F57" s="69"/>
      <c r="G57" s="69"/>
    </row>
    <row r="58" spans="1:20" ht="15" customHeight="1" x14ac:dyDescent="0.2">
      <c r="A58" s="317"/>
      <c r="B58" s="318"/>
      <c r="C58" s="318"/>
      <c r="D58" s="318"/>
      <c r="E58" s="318"/>
      <c r="F58" s="318"/>
      <c r="G58" s="318"/>
      <c r="H58" s="318"/>
      <c r="I58" s="318"/>
      <c r="J58" s="318"/>
      <c r="K58" s="318"/>
      <c r="L58" s="318"/>
      <c r="M58" s="318"/>
      <c r="N58" s="318"/>
      <c r="O58" s="318"/>
      <c r="P58" s="319"/>
    </row>
    <row r="59" spans="1:20" ht="15" customHeight="1" x14ac:dyDescent="0.2">
      <c r="A59" s="320"/>
      <c r="B59" s="321"/>
      <c r="C59" s="321"/>
      <c r="D59" s="321"/>
      <c r="E59" s="321"/>
      <c r="F59" s="321"/>
      <c r="G59" s="321"/>
      <c r="H59" s="321"/>
      <c r="I59" s="321"/>
      <c r="J59" s="321"/>
      <c r="K59" s="321"/>
      <c r="L59" s="321"/>
      <c r="M59" s="321"/>
      <c r="N59" s="321"/>
      <c r="O59" s="321"/>
      <c r="P59" s="322"/>
    </row>
    <row r="60" spans="1:20" ht="15" customHeight="1" x14ac:dyDescent="0.2">
      <c r="A60" s="320"/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2"/>
    </row>
    <row r="61" spans="1:20" s="105" customFormat="1" ht="15" customHeight="1" outlineLevel="1" x14ac:dyDescent="0.2">
      <c r="A61" s="320"/>
      <c r="B61" s="321"/>
      <c r="C61" s="321"/>
      <c r="D61" s="321"/>
      <c r="E61" s="321"/>
      <c r="F61" s="321"/>
      <c r="G61" s="321"/>
      <c r="H61" s="321"/>
      <c r="I61" s="321"/>
      <c r="J61" s="321"/>
      <c r="K61" s="321"/>
      <c r="L61" s="321"/>
      <c r="M61" s="321"/>
      <c r="N61" s="321"/>
      <c r="O61" s="321"/>
      <c r="P61" s="322"/>
      <c r="Q61"/>
      <c r="R61"/>
      <c r="S61"/>
      <c r="T61"/>
    </row>
    <row r="62" spans="1:20" s="105" customFormat="1" ht="15" customHeight="1" outlineLevel="1" x14ac:dyDescent="0.2">
      <c r="A62" s="320"/>
      <c r="B62" s="321"/>
      <c r="C62" s="321"/>
      <c r="D62" s="321"/>
      <c r="E62" s="321"/>
      <c r="F62" s="321"/>
      <c r="G62" s="321"/>
      <c r="H62" s="321"/>
      <c r="I62" s="321"/>
      <c r="J62" s="321"/>
      <c r="K62" s="321"/>
      <c r="L62" s="321"/>
      <c r="M62" s="321"/>
      <c r="N62" s="321"/>
      <c r="O62" s="321"/>
      <c r="P62" s="322"/>
      <c r="Q62"/>
      <c r="R62"/>
      <c r="S62"/>
      <c r="T62"/>
    </row>
    <row r="63" spans="1:20" s="105" customFormat="1" ht="15" customHeight="1" outlineLevel="1" x14ac:dyDescent="0.2">
      <c r="A63" s="320"/>
      <c r="B63" s="321"/>
      <c r="C63" s="321"/>
      <c r="D63" s="321"/>
      <c r="E63" s="321"/>
      <c r="F63" s="321"/>
      <c r="G63" s="321"/>
      <c r="H63" s="321"/>
      <c r="I63" s="321"/>
      <c r="J63" s="321"/>
      <c r="K63" s="321"/>
      <c r="L63" s="321"/>
      <c r="M63" s="321"/>
      <c r="N63" s="321"/>
      <c r="O63" s="321"/>
      <c r="P63" s="322"/>
      <c r="Q63"/>
      <c r="R63"/>
      <c r="S63"/>
      <c r="T63"/>
    </row>
    <row r="64" spans="1:20" s="105" customFormat="1" ht="15" customHeight="1" outlineLevel="1" thickBot="1" x14ac:dyDescent="0.25">
      <c r="A64" s="297"/>
      <c r="B64" s="298"/>
      <c r="C64" s="298"/>
      <c r="D64" s="298"/>
      <c r="E64" s="298"/>
      <c r="F64" s="298"/>
      <c r="G64" s="298"/>
      <c r="H64" s="298"/>
      <c r="I64" s="298"/>
      <c r="J64" s="298"/>
      <c r="K64" s="298"/>
      <c r="L64" s="298"/>
      <c r="M64" s="298"/>
      <c r="N64" s="298"/>
      <c r="O64" s="298"/>
      <c r="P64" s="299"/>
      <c r="Q64"/>
      <c r="R64"/>
      <c r="S64"/>
      <c r="T64"/>
    </row>
    <row r="65" spans="1:16" ht="11.25" hidden="1" customHeight="1" x14ac:dyDescent="0.2"/>
    <row r="66" spans="1:16" ht="11.25" hidden="1" customHeight="1" x14ac:dyDescent="0.2"/>
    <row r="67" spans="1:16" ht="11.25" hidden="1" customHeight="1" outlineLevel="1" x14ac:dyDescent="0.2"/>
    <row r="68" spans="1:16" ht="11.25" hidden="1" customHeight="1" outlineLevel="1" x14ac:dyDescent="0.2"/>
    <row r="69" spans="1:16" ht="11.25" hidden="1" customHeight="1" outlineLevel="1" x14ac:dyDescent="0.2"/>
    <row r="70" spans="1:16" ht="11.25" hidden="1" customHeight="1" outlineLevel="1" x14ac:dyDescent="0.2"/>
    <row r="71" spans="1:16" ht="11.25" hidden="1" customHeight="1" outlineLevel="1" x14ac:dyDescent="0.2"/>
    <row r="72" spans="1:16" ht="11.25" hidden="1" customHeight="1" outlineLevel="1" thickBot="1" x14ac:dyDescent="0.2"/>
    <row r="73" spans="1:16" ht="11.25" hidden="1" customHeight="1" collapsed="1" thickBot="1" x14ac:dyDescent="0.25">
      <c r="D73" s="35" t="s">
        <v>10</v>
      </c>
      <c r="E73" s="36">
        <v>3</v>
      </c>
    </row>
    <row r="74" spans="1:16" ht="11.25" hidden="1" customHeight="1" outlineLevel="1" thickBot="1" x14ac:dyDescent="0.25">
      <c r="D74" s="35" t="s">
        <v>288</v>
      </c>
      <c r="E74" s="36">
        <v>30</v>
      </c>
    </row>
    <row r="75" spans="1:16" ht="11.25" hidden="1" customHeight="1" outlineLevel="1" thickBot="1" x14ac:dyDescent="0.25">
      <c r="D75" s="35" t="s">
        <v>83</v>
      </c>
      <c r="E75" s="36">
        <v>31</v>
      </c>
    </row>
    <row r="76" spans="1:16" ht="11.25" hidden="1" customHeight="1" outlineLevel="1" thickBot="1" x14ac:dyDescent="0.25">
      <c r="A76" t="s">
        <v>22</v>
      </c>
      <c r="D76" s="35" t="s">
        <v>11</v>
      </c>
      <c r="E76" s="36">
        <v>112</v>
      </c>
      <c r="G76" t="s">
        <v>87</v>
      </c>
      <c r="H76">
        <v>24</v>
      </c>
      <c r="J76" t="s">
        <v>86</v>
      </c>
      <c r="K76">
        <v>571</v>
      </c>
    </row>
    <row r="77" spans="1:16" ht="11.25" hidden="1" customHeight="1" outlineLevel="1" thickBot="1" x14ac:dyDescent="0.25">
      <c r="A77" t="s">
        <v>23</v>
      </c>
      <c r="D77" s="35" t="s">
        <v>85</v>
      </c>
      <c r="E77" s="36">
        <v>127</v>
      </c>
      <c r="G77" t="s">
        <v>10</v>
      </c>
      <c r="H77">
        <v>3</v>
      </c>
    </row>
    <row r="78" spans="1:16" ht="11.25" hidden="1" customHeight="1" outlineLevel="1" thickBot="1" x14ac:dyDescent="0.25">
      <c r="A78" t="s">
        <v>24</v>
      </c>
      <c r="D78" s="35" t="s">
        <v>13</v>
      </c>
      <c r="E78" s="36">
        <v>141</v>
      </c>
      <c r="G78" t="s">
        <v>83</v>
      </c>
      <c r="H78">
        <v>30</v>
      </c>
      <c r="O78" s="85" t="s">
        <v>206</v>
      </c>
      <c r="P78" t="s">
        <v>218</v>
      </c>
    </row>
    <row r="79" spans="1:16" ht="11.25" hidden="1" customHeight="1" outlineLevel="1" thickBot="1" x14ac:dyDescent="0.25">
      <c r="A79" t="s">
        <v>15</v>
      </c>
      <c r="D79" s="35" t="s">
        <v>12</v>
      </c>
      <c r="E79" s="36">
        <v>150</v>
      </c>
      <c r="G79" t="s">
        <v>84</v>
      </c>
      <c r="H79">
        <v>31</v>
      </c>
      <c r="O79" s="85" t="s">
        <v>207</v>
      </c>
      <c r="P79" t="s">
        <v>219</v>
      </c>
    </row>
    <row r="80" spans="1:16" ht="11.25" hidden="1" customHeight="1" outlineLevel="1" thickBot="1" x14ac:dyDescent="0.25">
      <c r="A80" t="s">
        <v>16</v>
      </c>
      <c r="D80" s="35" t="s">
        <v>104</v>
      </c>
      <c r="E80" s="36">
        <v>251</v>
      </c>
      <c r="O80" s="85" t="s">
        <v>208</v>
      </c>
      <c r="P80" t="s">
        <v>220</v>
      </c>
    </row>
    <row r="81" spans="1:16" ht="11.25" hidden="1" customHeight="1" outlineLevel="1" thickBot="1" x14ac:dyDescent="0.25">
      <c r="A81" t="s">
        <v>27</v>
      </c>
      <c r="D81" s="35" t="s">
        <v>167</v>
      </c>
      <c r="E81" s="36">
        <v>261</v>
      </c>
      <c r="O81" s="85" t="s">
        <v>209</v>
      </c>
      <c r="P81" t="s">
        <v>221</v>
      </c>
    </row>
    <row r="82" spans="1:16" ht="11.25" hidden="1" customHeight="1" outlineLevel="1" thickBot="1" x14ac:dyDescent="0.25">
      <c r="A82">
        <v>112</v>
      </c>
      <c r="D82" s="35" t="s">
        <v>168</v>
      </c>
      <c r="E82" s="36">
        <v>351</v>
      </c>
      <c r="G82" t="s">
        <v>11</v>
      </c>
      <c r="O82" s="85" t="s">
        <v>210</v>
      </c>
      <c r="P82" t="s">
        <v>222</v>
      </c>
    </row>
    <row r="83" spans="1:16" ht="11.25" hidden="1" customHeight="1" outlineLevel="1" thickBot="1" x14ac:dyDescent="0.25">
      <c r="A83">
        <v>127</v>
      </c>
      <c r="D83" s="35" t="s">
        <v>169</v>
      </c>
      <c r="E83" s="36">
        <v>361</v>
      </c>
      <c r="G83" t="s">
        <v>12</v>
      </c>
      <c r="O83" s="85" t="s">
        <v>211</v>
      </c>
      <c r="P83" t="s">
        <v>223</v>
      </c>
    </row>
    <row r="84" spans="1:16" ht="11.25" hidden="1" customHeight="1" outlineLevel="1" thickBot="1" x14ac:dyDescent="0.25">
      <c r="A84">
        <v>251</v>
      </c>
      <c r="D84" s="35" t="s">
        <v>170</v>
      </c>
      <c r="E84" s="36">
        <v>382</v>
      </c>
      <c r="G84" t="s">
        <v>13</v>
      </c>
      <c r="O84" s="85" t="s">
        <v>212</v>
      </c>
      <c r="P84" t="s">
        <v>224</v>
      </c>
    </row>
    <row r="85" spans="1:16" ht="11.25" hidden="1" customHeight="1" outlineLevel="1" thickBot="1" x14ac:dyDescent="0.25">
      <c r="A85">
        <v>261</v>
      </c>
      <c r="D85" s="35" t="s">
        <v>171</v>
      </c>
      <c r="E85" s="36">
        <v>401</v>
      </c>
      <c r="G85" t="s">
        <v>74</v>
      </c>
      <c r="O85" s="85" t="s">
        <v>213</v>
      </c>
      <c r="P85" t="s">
        <v>225</v>
      </c>
    </row>
    <row r="86" spans="1:16" ht="11.25" hidden="1" customHeight="1" outlineLevel="1" thickBot="1" x14ac:dyDescent="0.25">
      <c r="D86" s="35" t="s">
        <v>172</v>
      </c>
      <c r="E86" s="36">
        <v>411</v>
      </c>
      <c r="G86" t="s">
        <v>92</v>
      </c>
      <c r="O86" s="85" t="s">
        <v>214</v>
      </c>
      <c r="P86" t="s">
        <v>226</v>
      </c>
    </row>
    <row r="87" spans="1:16" ht="11.25" hidden="1" customHeight="1" collapsed="1" thickBot="1" x14ac:dyDescent="0.25">
      <c r="D87" s="35" t="s">
        <v>173</v>
      </c>
      <c r="E87" s="36">
        <v>451</v>
      </c>
      <c r="O87" s="85" t="s">
        <v>215</v>
      </c>
      <c r="P87" t="s">
        <v>227</v>
      </c>
    </row>
    <row r="88" spans="1:16" ht="11.25" hidden="1" customHeight="1" thickBot="1" x14ac:dyDescent="0.25">
      <c r="D88" s="35" t="s">
        <v>177</v>
      </c>
      <c r="E88" s="36">
        <v>581</v>
      </c>
      <c r="M88" t="s">
        <v>128</v>
      </c>
      <c r="O88" s="85" t="s">
        <v>216</v>
      </c>
      <c r="P88" t="s">
        <v>228</v>
      </c>
    </row>
    <row r="89" spans="1:16" ht="11.25" hidden="1" customHeight="1" thickBot="1" x14ac:dyDescent="0.25">
      <c r="D89" s="35" t="s">
        <v>176</v>
      </c>
      <c r="E89" s="36">
        <v>591</v>
      </c>
      <c r="J89" s="61">
        <v>0.1</v>
      </c>
      <c r="M89" t="s">
        <v>124</v>
      </c>
      <c r="O89" s="85" t="s">
        <v>217</v>
      </c>
      <c r="P89" t="s">
        <v>229</v>
      </c>
    </row>
    <row r="90" spans="1:16" ht="11.25" hidden="1" customHeight="1" thickBot="1" x14ac:dyDescent="0.25">
      <c r="D90" s="35" t="s">
        <v>178</v>
      </c>
      <c r="E90" s="36">
        <v>532</v>
      </c>
      <c r="J90" s="61">
        <v>0.2</v>
      </c>
      <c r="M90" t="s">
        <v>125</v>
      </c>
    </row>
    <row r="91" spans="1:16" ht="11.25" hidden="1" customHeight="1" thickBot="1" x14ac:dyDescent="0.25">
      <c r="D91" s="35" t="s">
        <v>179</v>
      </c>
      <c r="E91" s="36">
        <v>551</v>
      </c>
      <c r="G91" t="s">
        <v>190</v>
      </c>
      <c r="J91" s="61">
        <v>0.3</v>
      </c>
      <c r="M91" t="s">
        <v>126</v>
      </c>
    </row>
    <row r="92" spans="1:16" ht="11.25" hidden="1" customHeight="1" thickBot="1" x14ac:dyDescent="0.25">
      <c r="D92" s="35" t="s">
        <v>174</v>
      </c>
      <c r="E92" s="36">
        <v>162</v>
      </c>
      <c r="G92" t="s">
        <v>191</v>
      </c>
      <c r="J92" s="61">
        <v>0.4</v>
      </c>
      <c r="M92" t="s">
        <v>127</v>
      </c>
    </row>
    <row r="93" spans="1:16" ht="11.25" hidden="1" customHeight="1" thickBot="1" x14ac:dyDescent="0.25">
      <c r="D93" s="35" t="s">
        <v>175</v>
      </c>
      <c r="E93" s="36">
        <v>272</v>
      </c>
      <c r="G93" t="s">
        <v>192</v>
      </c>
      <c r="J93" s="61">
        <v>0.5</v>
      </c>
    </row>
    <row r="94" spans="1:16" ht="11.25" hidden="1" customHeight="1" x14ac:dyDescent="0.2">
      <c r="G94" t="s">
        <v>193</v>
      </c>
      <c r="J94" s="61">
        <v>0.6</v>
      </c>
    </row>
    <row r="95" spans="1:16" ht="11.25" hidden="1" customHeight="1" x14ac:dyDescent="0.2">
      <c r="G95" t="s">
        <v>194</v>
      </c>
      <c r="J95" s="61">
        <v>0.7</v>
      </c>
    </row>
    <row r="96" spans="1:16" ht="11.25" hidden="1" customHeight="1" x14ac:dyDescent="0.2">
      <c r="D96" s="37" t="s">
        <v>69</v>
      </c>
      <c r="J96" s="61">
        <v>0.75</v>
      </c>
    </row>
    <row r="97" spans="4:20" ht="11.25" hidden="1" customHeight="1" x14ac:dyDescent="0.2">
      <c r="D97" s="37" t="s">
        <v>70</v>
      </c>
      <c r="J97" s="61">
        <v>0.8</v>
      </c>
    </row>
    <row r="98" spans="4:20" ht="11.25" hidden="1" customHeight="1" x14ac:dyDescent="0.2">
      <c r="D98" s="37" t="s">
        <v>71</v>
      </c>
      <c r="G98" t="s">
        <v>197</v>
      </c>
      <c r="J98" s="61">
        <v>0.9</v>
      </c>
    </row>
    <row r="99" spans="4:20" ht="11.25" hidden="1" customHeight="1" x14ac:dyDescent="0.2">
      <c r="G99" t="s">
        <v>198</v>
      </c>
      <c r="J99" s="61">
        <v>1</v>
      </c>
    </row>
    <row r="100" spans="4:20" ht="11.25" hidden="1" customHeight="1" x14ac:dyDescent="0.2">
      <c r="G100" t="s">
        <v>199</v>
      </c>
    </row>
    <row r="101" spans="4:20" ht="11.25" hidden="1" customHeight="1" x14ac:dyDescent="0.2"/>
    <row r="102" spans="4:20" ht="11.25" hidden="1" customHeight="1" x14ac:dyDescent="0.2"/>
    <row r="103" spans="4:20" ht="11.25" hidden="1" customHeight="1" x14ac:dyDescent="0.2"/>
    <row r="104" spans="4:20" ht="11.25" hidden="1" customHeight="1" x14ac:dyDescent="0.2"/>
    <row r="105" spans="4:20" ht="11.25" hidden="1" customHeight="1" thickBot="1" x14ac:dyDescent="0.2"/>
    <row r="106" spans="4:20" ht="11.25" hidden="1" customHeight="1" thickBot="1" x14ac:dyDescent="0.25">
      <c r="G106" s="67" t="s">
        <v>10</v>
      </c>
      <c r="H106" s="67" t="s">
        <v>11</v>
      </c>
      <c r="I106" s="67" t="s">
        <v>85</v>
      </c>
      <c r="J106" s="67" t="s">
        <v>13</v>
      </c>
      <c r="K106" s="67" t="s">
        <v>12</v>
      </c>
      <c r="L106" s="67" t="s">
        <v>104</v>
      </c>
      <c r="M106" s="67" t="s">
        <v>167</v>
      </c>
      <c r="N106" s="67" t="s">
        <v>168</v>
      </c>
      <c r="O106" s="67" t="s">
        <v>169</v>
      </c>
      <c r="P106" s="67" t="s">
        <v>170</v>
      </c>
      <c r="Q106" s="67" t="s">
        <v>171</v>
      </c>
      <c r="R106" s="67" t="s">
        <v>172</v>
      </c>
      <c r="S106" s="67" t="s">
        <v>173</v>
      </c>
      <c r="T106" s="67" t="s">
        <v>177</v>
      </c>
    </row>
    <row r="107" spans="4:20" ht="11.25" hidden="1" customHeight="1" x14ac:dyDescent="0.2">
      <c r="G107" t="s">
        <v>180</v>
      </c>
      <c r="H107" t="s">
        <v>141</v>
      </c>
      <c r="I107" t="s">
        <v>143</v>
      </c>
      <c r="J107" t="s">
        <v>141</v>
      </c>
      <c r="K107" t="s">
        <v>141</v>
      </c>
      <c r="L107" t="s">
        <v>145</v>
      </c>
      <c r="M107" t="s">
        <v>145</v>
      </c>
      <c r="N107" t="s">
        <v>156</v>
      </c>
      <c r="O107" t="s">
        <v>156</v>
      </c>
      <c r="P107" t="s">
        <v>156</v>
      </c>
      <c r="Q107" t="s">
        <v>156</v>
      </c>
      <c r="R107" t="s">
        <v>163</v>
      </c>
      <c r="S107" t="s">
        <v>290</v>
      </c>
      <c r="T107" t="s">
        <v>136</v>
      </c>
    </row>
    <row r="108" spans="4:20" ht="11.25" hidden="1" customHeight="1" x14ac:dyDescent="0.2">
      <c r="G108" t="s">
        <v>181</v>
      </c>
      <c r="H108" t="s">
        <v>76</v>
      </c>
      <c r="I108" t="s">
        <v>144</v>
      </c>
      <c r="J108" t="s">
        <v>76</v>
      </c>
      <c r="K108" t="s">
        <v>76</v>
      </c>
      <c r="L108" t="s">
        <v>146</v>
      </c>
      <c r="M108" t="s">
        <v>146</v>
      </c>
      <c r="N108" t="s">
        <v>157</v>
      </c>
      <c r="O108" t="s">
        <v>157</v>
      </c>
      <c r="P108" t="s">
        <v>157</v>
      </c>
      <c r="Q108" t="s">
        <v>157</v>
      </c>
      <c r="R108" t="s">
        <v>159</v>
      </c>
      <c r="S108" t="s">
        <v>291</v>
      </c>
      <c r="T108" t="s">
        <v>137</v>
      </c>
    </row>
    <row r="109" spans="4:20" ht="11.25" hidden="1" customHeight="1" x14ac:dyDescent="0.2">
      <c r="G109" t="s">
        <v>182</v>
      </c>
      <c r="H109" t="s">
        <v>77</v>
      </c>
      <c r="J109" t="s">
        <v>77</v>
      </c>
      <c r="K109" t="s">
        <v>77</v>
      </c>
      <c r="L109" t="s">
        <v>147</v>
      </c>
      <c r="M109" t="s">
        <v>147</v>
      </c>
      <c r="N109" t="s">
        <v>158</v>
      </c>
      <c r="O109" t="s">
        <v>158</v>
      </c>
      <c r="P109" t="s">
        <v>158</v>
      </c>
      <c r="Q109" t="s">
        <v>158</v>
      </c>
      <c r="R109" t="s">
        <v>164</v>
      </c>
      <c r="S109" t="s">
        <v>292</v>
      </c>
      <c r="T109" t="s">
        <v>138</v>
      </c>
    </row>
    <row r="110" spans="4:20" ht="11.25" hidden="1" customHeight="1" x14ac:dyDescent="0.2">
      <c r="G110" t="s">
        <v>183</v>
      </c>
      <c r="H110" t="s">
        <v>78</v>
      </c>
      <c r="J110" t="s">
        <v>78</v>
      </c>
      <c r="K110" t="s">
        <v>78</v>
      </c>
      <c r="L110" t="s">
        <v>148</v>
      </c>
      <c r="M110" t="s">
        <v>148</v>
      </c>
      <c r="N110" t="s">
        <v>153</v>
      </c>
      <c r="O110" t="s">
        <v>153</v>
      </c>
      <c r="P110" t="s">
        <v>153</v>
      </c>
      <c r="Q110" t="s">
        <v>153</v>
      </c>
      <c r="R110" t="s">
        <v>161</v>
      </c>
      <c r="S110" t="s">
        <v>293</v>
      </c>
      <c r="T110" t="s">
        <v>139</v>
      </c>
    </row>
    <row r="111" spans="4:20" ht="11.25" hidden="1" customHeight="1" x14ac:dyDescent="0.2">
      <c r="G111" t="s">
        <v>184</v>
      </c>
      <c r="H111" t="s">
        <v>142</v>
      </c>
      <c r="J111" t="s">
        <v>142</v>
      </c>
      <c r="K111" t="s">
        <v>142</v>
      </c>
      <c r="L111" t="s">
        <v>149</v>
      </c>
      <c r="M111" t="s">
        <v>149</v>
      </c>
      <c r="N111" t="s">
        <v>154</v>
      </c>
      <c r="O111" t="s">
        <v>154</v>
      </c>
      <c r="P111" t="s">
        <v>154</v>
      </c>
      <c r="Q111" t="s">
        <v>154</v>
      </c>
      <c r="R111" t="s">
        <v>165</v>
      </c>
      <c r="S111" t="s">
        <v>294</v>
      </c>
      <c r="T111" t="s">
        <v>140</v>
      </c>
    </row>
    <row r="112" spans="4:20" ht="11.25" hidden="1" customHeight="1" x14ac:dyDescent="0.2">
      <c r="G112" t="s">
        <v>185</v>
      </c>
      <c r="L112" t="s">
        <v>150</v>
      </c>
      <c r="M112" t="s">
        <v>150</v>
      </c>
      <c r="N112" t="s">
        <v>159</v>
      </c>
      <c r="O112" t="s">
        <v>159</v>
      </c>
      <c r="P112" t="s">
        <v>159</v>
      </c>
      <c r="Q112" t="s">
        <v>159</v>
      </c>
      <c r="R112" t="s">
        <v>166</v>
      </c>
      <c r="S112" t="s">
        <v>295</v>
      </c>
    </row>
    <row r="113" spans="7:26" ht="11.25" hidden="1" customHeight="1" x14ac:dyDescent="0.2">
      <c r="G113" t="s">
        <v>186</v>
      </c>
      <c r="L113" t="s">
        <v>151</v>
      </c>
      <c r="M113" t="s">
        <v>151</v>
      </c>
      <c r="N113" t="s">
        <v>160</v>
      </c>
      <c r="O113" t="s">
        <v>160</v>
      </c>
      <c r="P113" t="s">
        <v>160</v>
      </c>
      <c r="Q113" t="s">
        <v>160</v>
      </c>
      <c r="S113" t="s">
        <v>296</v>
      </c>
    </row>
    <row r="114" spans="7:26" ht="11.25" hidden="1" customHeight="1" x14ac:dyDescent="0.2">
      <c r="G114" t="s">
        <v>187</v>
      </c>
      <c r="L114" t="s">
        <v>152</v>
      </c>
      <c r="M114" t="s">
        <v>152</v>
      </c>
      <c r="N114" t="s">
        <v>161</v>
      </c>
      <c r="O114" t="s">
        <v>161</v>
      </c>
      <c r="P114" t="s">
        <v>161</v>
      </c>
      <c r="Q114" t="s">
        <v>161</v>
      </c>
      <c r="S114" t="s">
        <v>297</v>
      </c>
    </row>
    <row r="115" spans="7:26" ht="11.25" hidden="1" customHeight="1" x14ac:dyDescent="0.2">
      <c r="G115" t="s">
        <v>188</v>
      </c>
      <c r="L115" t="s">
        <v>153</v>
      </c>
      <c r="M115" t="s">
        <v>153</v>
      </c>
      <c r="N115" t="s">
        <v>162</v>
      </c>
      <c r="O115" t="s">
        <v>162</v>
      </c>
      <c r="P115" t="s">
        <v>162</v>
      </c>
      <c r="Q115" t="s">
        <v>162</v>
      </c>
      <c r="S115" t="s">
        <v>298</v>
      </c>
    </row>
    <row r="116" spans="7:26" ht="11.25" hidden="1" customHeight="1" x14ac:dyDescent="0.2">
      <c r="G116" t="s">
        <v>189</v>
      </c>
      <c r="L116" t="s">
        <v>154</v>
      </c>
      <c r="M116" t="s">
        <v>154</v>
      </c>
      <c r="S116" t="s">
        <v>299</v>
      </c>
    </row>
    <row r="117" spans="7:26" ht="11.25" hidden="1" customHeight="1" x14ac:dyDescent="0.2">
      <c r="L117" t="s">
        <v>155</v>
      </c>
      <c r="M117" t="s">
        <v>155</v>
      </c>
    </row>
    <row r="118" spans="7:26" ht="11.25" hidden="1" customHeight="1" thickBot="1" x14ac:dyDescent="0.2"/>
    <row r="119" spans="7:26" ht="11.25" hidden="1" customHeight="1" thickBot="1" x14ac:dyDescent="0.25">
      <c r="G119" s="67" t="s">
        <v>287</v>
      </c>
      <c r="H119" s="67" t="s">
        <v>288</v>
      </c>
    </row>
    <row r="120" spans="7:26" ht="11.25" hidden="1" customHeight="1" x14ac:dyDescent="0.2">
      <c r="G120" t="s">
        <v>180</v>
      </c>
      <c r="H120" t="s">
        <v>180</v>
      </c>
    </row>
    <row r="121" spans="7:26" ht="11.25" hidden="1" customHeight="1" x14ac:dyDescent="0.2">
      <c r="G121" t="s">
        <v>181</v>
      </c>
      <c r="H121" t="s">
        <v>181</v>
      </c>
    </row>
    <row r="122" spans="7:26" ht="11.25" hidden="1" customHeight="1" x14ac:dyDescent="0.2">
      <c r="G122" t="s">
        <v>182</v>
      </c>
      <c r="H122" t="s">
        <v>182</v>
      </c>
    </row>
    <row r="123" spans="7:26" ht="11.25" hidden="1" customHeight="1" x14ac:dyDescent="0.2">
      <c r="G123" t="s">
        <v>183</v>
      </c>
      <c r="H123" t="s">
        <v>183</v>
      </c>
    </row>
    <row r="124" spans="7:26" ht="11.25" hidden="1" customHeight="1" x14ac:dyDescent="0.2">
      <c r="G124" t="s">
        <v>184</v>
      </c>
      <c r="H124" t="s">
        <v>184</v>
      </c>
    </row>
    <row r="125" spans="7:26" ht="11.25" hidden="1" customHeight="1" x14ac:dyDescent="0.2">
      <c r="G125" t="s">
        <v>185</v>
      </c>
      <c r="H125" t="s">
        <v>185</v>
      </c>
    </row>
    <row r="126" spans="7:26" ht="11.25" hidden="1" customHeight="1" x14ac:dyDescent="0.2">
      <c r="G126" t="s">
        <v>186</v>
      </c>
      <c r="H126" t="s">
        <v>186</v>
      </c>
    </row>
    <row r="127" spans="7:26" ht="11.25" hidden="1" customHeight="1" thickBot="1" x14ac:dyDescent="0.2">
      <c r="G127" t="s">
        <v>187</v>
      </c>
      <c r="H127" t="s">
        <v>187</v>
      </c>
    </row>
    <row r="128" spans="7:26" ht="11.25" hidden="1" customHeight="1" thickBot="1" x14ac:dyDescent="0.25">
      <c r="G128" t="s">
        <v>188</v>
      </c>
      <c r="H128" t="s">
        <v>188</v>
      </c>
      <c r="U128" s="67" t="s">
        <v>176</v>
      </c>
      <c r="V128" s="67" t="s">
        <v>178</v>
      </c>
      <c r="W128" s="67" t="s">
        <v>179</v>
      </c>
      <c r="X128" s="67" t="s">
        <v>174</v>
      </c>
      <c r="Y128" s="67" t="s">
        <v>175</v>
      </c>
      <c r="Z128" s="67" t="s">
        <v>289</v>
      </c>
    </row>
    <row r="129" spans="7:26" ht="11.25" hidden="1" customHeight="1" x14ac:dyDescent="0.2">
      <c r="G129" t="s">
        <v>189</v>
      </c>
      <c r="H129" t="s">
        <v>189</v>
      </c>
      <c r="U129" t="s">
        <v>136</v>
      </c>
      <c r="V129" t="s">
        <v>136</v>
      </c>
      <c r="W129" t="s">
        <v>136</v>
      </c>
      <c r="X129" t="s">
        <v>141</v>
      </c>
      <c r="Y129" t="s">
        <v>145</v>
      </c>
      <c r="Z129" t="s">
        <v>156</v>
      </c>
    </row>
    <row r="130" spans="7:26" ht="11.25" hidden="1" customHeight="1" x14ac:dyDescent="0.2">
      <c r="U130" t="s">
        <v>137</v>
      </c>
      <c r="V130" t="s">
        <v>137</v>
      </c>
      <c r="W130" t="s">
        <v>137</v>
      </c>
      <c r="X130" t="s">
        <v>76</v>
      </c>
      <c r="Y130" t="s">
        <v>146</v>
      </c>
      <c r="Z130" t="s">
        <v>157</v>
      </c>
    </row>
    <row r="131" spans="7:26" ht="11.25" hidden="1" customHeight="1" x14ac:dyDescent="0.2">
      <c r="U131" t="s">
        <v>138</v>
      </c>
      <c r="V131" t="s">
        <v>138</v>
      </c>
      <c r="W131" t="s">
        <v>138</v>
      </c>
      <c r="X131" t="s">
        <v>77</v>
      </c>
      <c r="Y131" t="s">
        <v>147</v>
      </c>
      <c r="Z131" t="s">
        <v>158</v>
      </c>
    </row>
    <row r="132" spans="7:26" ht="11.25" hidden="1" customHeight="1" x14ac:dyDescent="0.2">
      <c r="U132" t="s">
        <v>139</v>
      </c>
      <c r="V132" t="s">
        <v>139</v>
      </c>
      <c r="W132" t="s">
        <v>139</v>
      </c>
      <c r="X132" t="s">
        <v>78</v>
      </c>
      <c r="Y132" t="s">
        <v>148</v>
      </c>
      <c r="Z132" t="s">
        <v>153</v>
      </c>
    </row>
    <row r="133" spans="7:26" ht="11.25" hidden="1" customHeight="1" x14ac:dyDescent="0.2">
      <c r="U133" t="s">
        <v>140</v>
      </c>
      <c r="V133" t="s">
        <v>140</v>
      </c>
      <c r="W133" t="s">
        <v>140</v>
      </c>
      <c r="X133" t="s">
        <v>142</v>
      </c>
      <c r="Y133" t="s">
        <v>149</v>
      </c>
      <c r="Z133" t="s">
        <v>154</v>
      </c>
    </row>
    <row r="134" spans="7:26" ht="11.25" hidden="1" customHeight="1" x14ac:dyDescent="0.2">
      <c r="Y134" t="s">
        <v>150</v>
      </c>
      <c r="Z134" t="s">
        <v>159</v>
      </c>
    </row>
    <row r="135" spans="7:26" ht="11.25" hidden="1" customHeight="1" x14ac:dyDescent="0.2">
      <c r="Y135" t="s">
        <v>151</v>
      </c>
      <c r="Z135" t="s">
        <v>160</v>
      </c>
    </row>
    <row r="136" spans="7:26" ht="11.25" hidden="1" customHeight="1" x14ac:dyDescent="0.2">
      <c r="Y136" t="s">
        <v>152</v>
      </c>
      <c r="Z136" t="s">
        <v>161</v>
      </c>
    </row>
    <row r="137" spans="7:26" ht="11.25" hidden="1" customHeight="1" x14ac:dyDescent="0.2">
      <c r="Y137" t="s">
        <v>153</v>
      </c>
      <c r="Z137" t="s">
        <v>162</v>
      </c>
    </row>
    <row r="138" spans="7:26" ht="11.25" hidden="1" customHeight="1" x14ac:dyDescent="0.2"/>
    <row r="139" spans="7:26" ht="11.25" hidden="1" customHeight="1" x14ac:dyDescent="0.2">
      <c r="Y139" t="s">
        <v>155</v>
      </c>
    </row>
    <row r="140" spans="7:26" ht="11.25" customHeight="1" x14ac:dyDescent="0.2"/>
    <row r="141" spans="7:26" ht="11.25" customHeight="1" x14ac:dyDescent="0.2"/>
    <row r="142" spans="7:26" ht="11.25" customHeight="1" x14ac:dyDescent="0.2"/>
    <row r="143" spans="7:26" ht="11.25" customHeight="1" x14ac:dyDescent="0.2"/>
    <row r="144" spans="7:26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</sheetData>
  <sheetProtection algorithmName="SHA-512" hashValue="NfAbT+KxKRqaeIJVnlVepUA8Rw+txrbSgymTWbDJmNZJoA79Mrtd4ZqLwfbbDCkPdxDVUIIibvgKXxhFylK/2A==" saltValue="logdGxA1EUeF1XTVD7XLSQ==" spinCount="100000" sheet="1" selectLockedCells="1"/>
  <mergeCells count="86">
    <mergeCell ref="R5:T6"/>
    <mergeCell ref="R11:T11"/>
    <mergeCell ref="R12:T12"/>
    <mergeCell ref="R7:T10"/>
    <mergeCell ref="B6:E7"/>
    <mergeCell ref="H6:J7"/>
    <mergeCell ref="M6:O6"/>
    <mergeCell ref="B8:E8"/>
    <mergeCell ref="H8:J8"/>
    <mergeCell ref="K6:K9"/>
    <mergeCell ref="H9:J9"/>
    <mergeCell ref="M8:O8"/>
    <mergeCell ref="M10:O10"/>
    <mergeCell ref="M12:O12"/>
    <mergeCell ref="B12:E12"/>
    <mergeCell ref="H12:J12"/>
    <mergeCell ref="B9:E9"/>
    <mergeCell ref="B10:E10"/>
    <mergeCell ref="H10:J10"/>
    <mergeCell ref="B11:E11"/>
    <mergeCell ref="H11:J11"/>
    <mergeCell ref="A1:G1"/>
    <mergeCell ref="O4:P4"/>
    <mergeCell ref="A5:D5"/>
    <mergeCell ref="G5:K5"/>
    <mergeCell ref="L5:N5"/>
    <mergeCell ref="A14:T16"/>
    <mergeCell ref="A18:D18"/>
    <mergeCell ref="A19:G19"/>
    <mergeCell ref="A20:A21"/>
    <mergeCell ref="B20:G20"/>
    <mergeCell ref="B21:C21"/>
    <mergeCell ref="D21:E21"/>
    <mergeCell ref="F21:G21"/>
    <mergeCell ref="A30:P30"/>
    <mergeCell ref="A31:P31"/>
    <mergeCell ref="A32:P32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33:P33"/>
    <mergeCell ref="A34:P34"/>
    <mergeCell ref="A37:A38"/>
    <mergeCell ref="B37:B38"/>
    <mergeCell ref="C37:C38"/>
    <mergeCell ref="D37:F38"/>
    <mergeCell ref="G37:P38"/>
    <mergeCell ref="A36:P36"/>
    <mergeCell ref="D39:F39"/>
    <mergeCell ref="G39:P39"/>
    <mergeCell ref="D40:F40"/>
    <mergeCell ref="G40:P40"/>
    <mergeCell ref="J47:K47"/>
    <mergeCell ref="A42:M42"/>
    <mergeCell ref="A43:E44"/>
    <mergeCell ref="J44:K44"/>
    <mergeCell ref="J45:K45"/>
    <mergeCell ref="J46:K46"/>
    <mergeCell ref="J48:K48"/>
    <mergeCell ref="A63:P63"/>
    <mergeCell ref="A64:P64"/>
    <mergeCell ref="A58:P58"/>
    <mergeCell ref="A59:P59"/>
    <mergeCell ref="A60:P60"/>
    <mergeCell ref="A61:P61"/>
    <mergeCell ref="A62:P62"/>
    <mergeCell ref="A51:E51"/>
    <mergeCell ref="A52:H52"/>
    <mergeCell ref="I52:P52"/>
    <mergeCell ref="B54:D54"/>
    <mergeCell ref="J54:L54"/>
  </mergeCells>
  <dataValidations count="7">
    <dataValidation type="list" allowBlank="1" showInputMessage="1" showErrorMessage="1" sqref="C39:C41" xr:uid="{B404E9FF-B8D5-4BFB-B10A-A7369E096E9A}">
      <formula1>$A$76:$A$78</formula1>
    </dataValidation>
    <dataValidation type="list" allowBlank="1" showInputMessage="1" showErrorMessage="1" sqref="B39:B41" xr:uid="{8754EACE-1959-45CA-96CD-522A1E3963CA}">
      <formula1>WKZ</formula1>
    </dataValidation>
    <dataValidation type="list" showInputMessage="1" showErrorMessage="1" sqref="M12:O12" xr:uid="{28BF82E9-A205-48ED-ADE8-FB3C64FC210C}">
      <formula1>$M$89:$M$92</formula1>
    </dataValidation>
    <dataValidation type="list" allowBlank="1" showInputMessage="1" showErrorMessage="1" sqref="N20 J26:J27 P22" xr:uid="{E5C82B7F-791C-49C6-A3B0-A15368CBE1EA}">
      <formula1>$A$79:$A$80</formula1>
    </dataValidation>
    <dataValidation type="list" allowBlank="1" showInputMessage="1" showErrorMessage="1" sqref="J89:J99" xr:uid="{F5CDBC17-EB83-47E6-A886-B46EB2F1A705}">
      <formula1>$J$89:$J$99</formula1>
    </dataValidation>
    <dataValidation type="decimal" allowBlank="1" showInputMessage="1" showErrorMessage="1" sqref="B22:G27" xr:uid="{4808AE58-6B6C-42E1-A761-014A33F112AC}">
      <formula1>0</formula1>
      <formula2>9999</formula2>
    </dataValidation>
    <dataValidation type="list" showInputMessage="1" showErrorMessage="1" sqref="E46" xr:uid="{4CC0F2AF-79B4-4AB6-B6D2-2A1738DBE353}">
      <formula1>$A$79:$A$80</formula1>
    </dataValidation>
  </dataValidations>
  <hyperlinks>
    <hyperlink ref="R12" r:id="rId1" xr:uid="{9546FE74-FE1A-405C-B6C5-4F548E6FEA25}"/>
  </hyperlinks>
  <pageMargins left="7.874015748031496E-2" right="7.874015748031496E-2" top="0.39370078740157483" bottom="0.39370078740157483" header="0.31496062992125984" footer="0.31496062992125984"/>
  <pageSetup paperSize="9" scale="52" orientation="landscape" horizontalDpi="300" verticalDpi="0" r:id="rId2"/>
  <drawing r:id="rId3"/>
  <tableParts count="1">
    <tablePart r:id="rId4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24C02-5AB5-463F-AADC-419FC5040F72}">
  <sheetPr>
    <tabColor theme="7"/>
  </sheetPr>
  <dimension ref="A1:C4"/>
  <sheetViews>
    <sheetView zoomScale="120" zoomScaleNormal="120" workbookViewId="0">
      <selection activeCell="A98" sqref="A98"/>
    </sheetView>
  </sheetViews>
  <sheetFormatPr baseColWidth="10" defaultRowHeight="12.75" x14ac:dyDescent="0.2"/>
  <cols>
    <col min="2" max="2" width="22.5703125" customWidth="1"/>
    <col min="3" max="3" width="25.42578125" bestFit="1" customWidth="1"/>
    <col min="6" max="6" width="19.42578125" bestFit="1" customWidth="1"/>
    <col min="7" max="7" width="25.42578125" bestFit="1" customWidth="1"/>
  </cols>
  <sheetData>
    <row r="1" spans="1:3" x14ac:dyDescent="0.2">
      <c r="A1" s="260" t="s">
        <v>764</v>
      </c>
      <c r="B1" s="260" t="s">
        <v>741</v>
      </c>
      <c r="C1" s="260" t="s">
        <v>494</v>
      </c>
    </row>
    <row r="2" spans="1:3" x14ac:dyDescent="0.2">
      <c r="A2" s="183"/>
      <c r="B2" s="183"/>
      <c r="C2" s="183"/>
    </row>
    <row r="3" spans="1:3" x14ac:dyDescent="0.2">
      <c r="A3" s="183" t="s">
        <v>130</v>
      </c>
      <c r="B3" s="183" t="s">
        <v>866</v>
      </c>
      <c r="C3" s="183" t="str">
        <f>A3&amp;";"&amp;B3</f>
        <v>FSV;Fahrerschutz</v>
      </c>
    </row>
    <row r="4" spans="1:3" x14ac:dyDescent="0.2">
      <c r="A4" s="183" t="s">
        <v>867</v>
      </c>
      <c r="B4" s="183" t="s">
        <v>866</v>
      </c>
      <c r="C4" s="183" t="str">
        <f>A4&amp;";"&amp;B4</f>
        <v>FS09;Fahrerschutz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30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9FF6D-5C29-4CED-8D5A-D84D6C29900E}">
  <sheetPr>
    <tabColor theme="7"/>
  </sheetPr>
  <dimension ref="A1:G9"/>
  <sheetViews>
    <sheetView workbookViewId="0">
      <selection activeCell="A98" sqref="A98"/>
    </sheetView>
  </sheetViews>
  <sheetFormatPr baseColWidth="10" defaultRowHeight="12.75" x14ac:dyDescent="0.2"/>
  <cols>
    <col min="1" max="1" width="15.5703125" bestFit="1" customWidth="1"/>
    <col min="2" max="2" width="22.5703125" bestFit="1" customWidth="1"/>
    <col min="3" max="3" width="24.5703125" bestFit="1" customWidth="1"/>
    <col min="5" max="5" width="15.5703125" bestFit="1" customWidth="1"/>
    <col min="6" max="6" width="15.140625" bestFit="1" customWidth="1"/>
    <col min="7" max="7" width="22.42578125" bestFit="1" customWidth="1"/>
  </cols>
  <sheetData>
    <row r="1" spans="1:7" x14ac:dyDescent="0.2">
      <c r="A1" s="260" t="s">
        <v>878</v>
      </c>
      <c r="B1" s="260" t="s">
        <v>741</v>
      </c>
      <c r="C1" s="260" t="s">
        <v>494</v>
      </c>
      <c r="E1" s="260" t="s">
        <v>878</v>
      </c>
      <c r="F1" s="260" t="s">
        <v>741</v>
      </c>
      <c r="G1" s="260" t="s">
        <v>494</v>
      </c>
    </row>
    <row r="2" spans="1:7" x14ac:dyDescent="0.2">
      <c r="A2" s="183"/>
      <c r="B2" s="183"/>
      <c r="C2" s="183"/>
      <c r="E2" s="183"/>
      <c r="F2" s="183"/>
      <c r="G2" s="183"/>
    </row>
    <row r="3" spans="1:7" x14ac:dyDescent="0.2">
      <c r="A3" s="183" t="s">
        <v>877</v>
      </c>
      <c r="B3" s="183" t="s">
        <v>874</v>
      </c>
      <c r="C3" s="183" t="str">
        <f>_xlfn.TEXTJOIN(";",TRUE,A3,B3)</f>
        <v>RKH;Rabattschutz KH</v>
      </c>
      <c r="E3" s="183" t="s">
        <v>876</v>
      </c>
      <c r="F3" s="183" t="s">
        <v>872</v>
      </c>
      <c r="G3" s="183" t="str">
        <f>_xlfn.TEXTJOIN(";",TRUE,E3,F3)</f>
        <v>RFV;Rabattschutz VK</v>
      </c>
    </row>
    <row r="4" spans="1:7" x14ac:dyDescent="0.2">
      <c r="A4" s="183" t="s">
        <v>875</v>
      </c>
      <c r="B4" s="183" t="s">
        <v>874</v>
      </c>
      <c r="C4" s="183" t="str">
        <f>_xlfn.TEXTJOIN(";",TRUE,A4,B4)</f>
        <v>RABKH;Rabattschutz KH</v>
      </c>
      <c r="E4" s="183" t="s">
        <v>873</v>
      </c>
      <c r="F4" s="183" t="s">
        <v>872</v>
      </c>
      <c r="G4" s="183" t="str">
        <f>_xlfn.TEXTJOIN(";",TRUE,E4,F4)</f>
        <v>RABFV;Rabattschutz VK</v>
      </c>
    </row>
    <row r="6" spans="1:7" x14ac:dyDescent="0.2">
      <c r="A6" s="260" t="s">
        <v>870</v>
      </c>
      <c r="B6" s="260" t="s">
        <v>741</v>
      </c>
      <c r="C6" s="260" t="s">
        <v>494</v>
      </c>
    </row>
    <row r="7" spans="1:7" x14ac:dyDescent="0.2">
      <c r="A7" s="183"/>
      <c r="B7" s="183"/>
      <c r="C7" s="183"/>
    </row>
    <row r="8" spans="1:7" x14ac:dyDescent="0.2">
      <c r="A8" s="183" t="s">
        <v>871</v>
      </c>
      <c r="B8" s="183" t="s">
        <v>870</v>
      </c>
      <c r="C8" s="183" t="str">
        <f>_xlfn.TEXTJOIN(";",TRUE,A8,B8)</f>
        <v>W;Werkstattservice</v>
      </c>
    </row>
    <row r="9" spans="1:7" x14ac:dyDescent="0.2">
      <c r="A9" s="183" t="s">
        <v>869</v>
      </c>
      <c r="B9" s="183" t="s">
        <v>868</v>
      </c>
      <c r="C9" s="183" t="str">
        <f>_xlfn.TEXTJOIN(";",TRUE,A9,B9)</f>
        <v>G;Werkstattservice nur Glas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8DFB6-EBBC-4B14-9503-3933DD121D28}">
  <sheetPr>
    <tabColor rgb="FFFF0000"/>
  </sheetPr>
  <dimension ref="A1:Z262"/>
  <sheetViews>
    <sheetView zoomScaleNormal="100" workbookViewId="0">
      <selection activeCell="O4" sqref="O4:P4"/>
    </sheetView>
  </sheetViews>
  <sheetFormatPr baseColWidth="10" defaultRowHeight="12.75" outlineLevelRow="1" x14ac:dyDescent="0.2"/>
  <cols>
    <col min="1" max="1" width="11.85546875" customWidth="1"/>
    <col min="3" max="3" width="12.85546875" bestFit="1" customWidth="1"/>
    <col min="4" max="4" width="13.5703125" customWidth="1"/>
    <col min="5" max="6" width="11.7109375" customWidth="1"/>
    <col min="9" max="9" width="11.5703125" customWidth="1"/>
    <col min="10" max="10" width="9.85546875" customWidth="1"/>
    <col min="11" max="11" width="11.7109375" customWidth="1"/>
    <col min="13" max="13" width="11.5703125" bestFit="1" customWidth="1"/>
    <col min="15" max="15" width="12.28515625" customWidth="1"/>
    <col min="16" max="18" width="11.5703125" customWidth="1"/>
    <col min="21" max="21" width="14" customWidth="1"/>
  </cols>
  <sheetData>
    <row r="1" spans="1:20" ht="27" customHeight="1" x14ac:dyDescent="0.2">
      <c r="A1" s="210" t="s">
        <v>326</v>
      </c>
      <c r="B1" s="210"/>
      <c r="C1" s="210"/>
      <c r="D1" s="210"/>
      <c r="E1" s="210"/>
      <c r="F1" s="210"/>
      <c r="G1" s="210"/>
      <c r="H1" s="210"/>
    </row>
    <row r="2" spans="1:20" ht="13.5" customHeight="1" x14ac:dyDescent="0.2">
      <c r="A2" s="157"/>
      <c r="B2" s="103"/>
    </row>
    <row r="3" spans="1:20" ht="13.5" customHeight="1" x14ac:dyDescent="0.2">
      <c r="A3" s="103"/>
      <c r="B3" s="104"/>
    </row>
    <row r="4" spans="1:20" ht="15.75" thickBot="1" x14ac:dyDescent="0.3">
      <c r="A4" s="70" t="s">
        <v>14</v>
      </c>
      <c r="B4" s="69"/>
      <c r="L4" s="14" t="s">
        <v>36</v>
      </c>
      <c r="O4" s="429"/>
      <c r="P4" s="429"/>
      <c r="Q4" s="98"/>
      <c r="R4" s="98"/>
    </row>
    <row r="5" spans="1:20" ht="15" customHeight="1" outlineLevel="1" x14ac:dyDescent="0.25">
      <c r="A5" s="432" t="s">
        <v>67</v>
      </c>
      <c r="B5" s="433"/>
      <c r="C5" s="433"/>
      <c r="D5" s="433"/>
      <c r="E5" s="2"/>
      <c r="F5" s="4"/>
      <c r="G5" s="432" t="s">
        <v>278</v>
      </c>
      <c r="H5" s="433"/>
      <c r="I5" s="433"/>
      <c r="J5" s="145"/>
      <c r="K5" s="146"/>
      <c r="L5" s="476" t="s">
        <v>35</v>
      </c>
      <c r="M5" s="433"/>
      <c r="N5" s="433"/>
      <c r="O5" s="2"/>
      <c r="P5" s="4"/>
      <c r="R5" s="560" t="s">
        <v>259</v>
      </c>
      <c r="S5" s="561"/>
      <c r="T5" s="562"/>
    </row>
    <row r="6" spans="1:20" ht="18.75" customHeight="1" outlineLevel="1" thickBot="1" x14ac:dyDescent="0.25">
      <c r="A6" s="5" t="s">
        <v>0</v>
      </c>
      <c r="B6" s="430"/>
      <c r="C6" s="430"/>
      <c r="D6" s="430"/>
      <c r="E6" s="430"/>
      <c r="F6" s="6"/>
      <c r="G6" s="149"/>
      <c r="H6" s="430"/>
      <c r="I6" s="430"/>
      <c r="J6" s="430"/>
      <c r="K6" s="553" t="s">
        <v>565</v>
      </c>
      <c r="M6" s="434"/>
      <c r="N6" s="434"/>
      <c r="O6" s="434"/>
      <c r="P6" s="6"/>
      <c r="R6" s="563"/>
      <c r="S6" s="564"/>
      <c r="T6" s="565"/>
    </row>
    <row r="7" spans="1:20" ht="18" customHeight="1" outlineLevel="1" x14ac:dyDescent="0.2">
      <c r="B7" s="430"/>
      <c r="C7" s="430"/>
      <c r="D7" s="430"/>
      <c r="E7" s="430"/>
      <c r="F7" s="6"/>
      <c r="G7" s="149"/>
      <c r="H7" s="430"/>
      <c r="I7" s="430"/>
      <c r="J7" s="430"/>
      <c r="K7" s="553"/>
      <c r="P7" s="6"/>
      <c r="R7" s="566" t="s">
        <v>261</v>
      </c>
      <c r="S7" s="567"/>
      <c r="T7" s="568"/>
    </row>
    <row r="8" spans="1:20" ht="18" customHeight="1" outlineLevel="1" x14ac:dyDescent="0.25">
      <c r="A8" s="12" t="s">
        <v>31</v>
      </c>
      <c r="B8" s="431"/>
      <c r="C8" s="431"/>
      <c r="D8" s="431"/>
      <c r="E8" s="431"/>
      <c r="F8" s="6"/>
      <c r="G8" s="12" t="s">
        <v>31</v>
      </c>
      <c r="H8" s="431"/>
      <c r="I8" s="431"/>
      <c r="J8" s="431"/>
      <c r="K8" s="553"/>
      <c r="L8" s="135" t="s">
        <v>122</v>
      </c>
      <c r="P8" s="6"/>
      <c r="R8" s="569"/>
      <c r="S8" s="570"/>
      <c r="T8" s="571"/>
    </row>
    <row r="9" spans="1:20" ht="18" customHeight="1" outlineLevel="1" x14ac:dyDescent="0.2">
      <c r="A9" s="12" t="s">
        <v>32</v>
      </c>
      <c r="B9" s="431"/>
      <c r="C9" s="431"/>
      <c r="D9" s="431"/>
      <c r="E9" s="431"/>
      <c r="F9" s="6"/>
      <c r="G9" s="12" t="s">
        <v>32</v>
      </c>
      <c r="H9" s="431"/>
      <c r="I9" s="431"/>
      <c r="J9" s="431"/>
      <c r="K9" s="553"/>
      <c r="M9" s="434"/>
      <c r="N9" s="434"/>
      <c r="O9" s="434"/>
      <c r="P9" s="6"/>
      <c r="R9" s="569"/>
      <c r="S9" s="570"/>
      <c r="T9" s="571"/>
    </row>
    <row r="10" spans="1:20" ht="18" customHeight="1" outlineLevel="1" x14ac:dyDescent="0.2">
      <c r="A10" s="12" t="s">
        <v>33</v>
      </c>
      <c r="B10" s="431"/>
      <c r="C10" s="431"/>
      <c r="D10" s="431"/>
      <c r="E10" s="431"/>
      <c r="F10" s="6"/>
      <c r="G10" s="12" t="s">
        <v>33</v>
      </c>
      <c r="H10" s="431"/>
      <c r="I10" s="431"/>
      <c r="J10" s="431"/>
      <c r="K10" s="147"/>
      <c r="P10" s="6"/>
      <c r="R10" s="569"/>
      <c r="S10" s="570"/>
      <c r="T10" s="571"/>
    </row>
    <row r="11" spans="1:20" ht="18" customHeight="1" outlineLevel="1" x14ac:dyDescent="0.25">
      <c r="A11" s="12" t="s">
        <v>121</v>
      </c>
      <c r="B11" s="431"/>
      <c r="C11" s="431"/>
      <c r="D11" s="431"/>
      <c r="E11" s="431"/>
      <c r="F11" s="6"/>
      <c r="G11" s="12" t="s">
        <v>121</v>
      </c>
      <c r="H11" s="431"/>
      <c r="I11" s="431"/>
      <c r="J11" s="431"/>
      <c r="K11" s="147"/>
      <c r="L11" s="436" t="s">
        <v>123</v>
      </c>
      <c r="M11" s="437"/>
      <c r="P11" s="6"/>
      <c r="R11" s="572" t="s">
        <v>257</v>
      </c>
      <c r="S11" s="573"/>
      <c r="T11" s="574"/>
    </row>
    <row r="12" spans="1:20" ht="18" customHeight="1" outlineLevel="1" thickBot="1" x14ac:dyDescent="0.3">
      <c r="A12" s="13" t="s">
        <v>34</v>
      </c>
      <c r="B12" s="438"/>
      <c r="C12" s="438"/>
      <c r="D12" s="438"/>
      <c r="E12" s="438"/>
      <c r="F12" s="1"/>
      <c r="G12" s="13" t="s">
        <v>34</v>
      </c>
      <c r="H12" s="438"/>
      <c r="I12" s="438"/>
      <c r="J12" s="438"/>
      <c r="K12" s="148"/>
      <c r="L12" s="65"/>
      <c r="M12" s="435"/>
      <c r="N12" s="435"/>
      <c r="O12" s="435"/>
      <c r="P12" s="1"/>
      <c r="R12" s="575" t="s">
        <v>258</v>
      </c>
      <c r="S12" s="576"/>
      <c r="T12" s="577"/>
    </row>
    <row r="13" spans="1:20" ht="13.5" customHeight="1" x14ac:dyDescent="0.2"/>
    <row r="14" spans="1:20" ht="13.5" customHeight="1" x14ac:dyDescent="0.2"/>
    <row r="15" spans="1:20" ht="18.75" customHeight="1" x14ac:dyDescent="0.2">
      <c r="A15" s="68" t="s">
        <v>37</v>
      </c>
      <c r="B15" s="422" t="s">
        <v>249</v>
      </c>
      <c r="C15" s="422"/>
      <c r="D15" s="422"/>
      <c r="E15" s="422"/>
      <c r="F15" s="422"/>
      <c r="G15" s="422"/>
      <c r="H15" s="422"/>
      <c r="I15" s="422"/>
      <c r="J15" s="10"/>
      <c r="L15" s="10"/>
      <c r="M15" s="10"/>
    </row>
    <row r="16" spans="1:20" ht="18.75" customHeight="1" x14ac:dyDescent="0.2">
      <c r="A16" s="68"/>
      <c r="B16" s="439" t="s">
        <v>262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  <c r="N16" s="439"/>
      <c r="O16" s="439"/>
      <c r="P16" s="439"/>
    </row>
    <row r="17" spans="1:21" ht="13.5" customHeight="1" thickBot="1" x14ac:dyDescent="0.25"/>
    <row r="18" spans="1:21" ht="11.25" customHeight="1" outlineLevel="1" x14ac:dyDescent="0.2">
      <c r="A18" s="658" t="s">
        <v>334</v>
      </c>
      <c r="B18" s="659"/>
      <c r="C18" s="660"/>
      <c r="D18" s="643" t="s">
        <v>558</v>
      </c>
      <c r="E18" s="644"/>
      <c r="F18" s="644"/>
      <c r="G18" s="644"/>
      <c r="H18" s="644"/>
      <c r="I18" s="644"/>
      <c r="J18" s="644"/>
      <c r="K18" s="644"/>
      <c r="L18" s="644"/>
      <c r="M18" s="644"/>
      <c r="N18" s="644"/>
      <c r="O18" s="644"/>
      <c r="P18" s="645"/>
    </row>
    <row r="19" spans="1:21" ht="18.75" customHeight="1" outlineLevel="1" thickBot="1" x14ac:dyDescent="0.25">
      <c r="A19" s="661"/>
      <c r="B19" s="662"/>
      <c r="C19" s="663"/>
      <c r="D19" s="646"/>
      <c r="E19" s="647"/>
      <c r="F19" s="647"/>
      <c r="G19" s="647"/>
      <c r="H19" s="647"/>
      <c r="I19" s="647"/>
      <c r="J19" s="647"/>
      <c r="K19" s="647"/>
      <c r="L19" s="647"/>
      <c r="M19" s="647"/>
      <c r="N19" s="647"/>
      <c r="O19" s="647"/>
      <c r="P19" s="648"/>
    </row>
    <row r="20" spans="1:21" ht="14.25" customHeight="1" outlineLevel="1" thickBot="1" x14ac:dyDescent="0.25">
      <c r="A20" s="271" t="s">
        <v>245</v>
      </c>
      <c r="B20" s="272"/>
      <c r="C20" s="664" t="s">
        <v>3</v>
      </c>
      <c r="D20" s="408" t="s">
        <v>239</v>
      </c>
      <c r="E20" s="478" t="s">
        <v>240</v>
      </c>
      <c r="F20" s="479"/>
      <c r="G20" s="542" t="s">
        <v>64</v>
      </c>
      <c r="H20" s="542" t="s">
        <v>65</v>
      </c>
      <c r="I20" s="612" t="s">
        <v>202</v>
      </c>
      <c r="J20" s="578"/>
      <c r="K20" s="542" t="s">
        <v>66</v>
      </c>
      <c r="L20" s="542" t="s">
        <v>203</v>
      </c>
      <c r="M20" s="649" t="s">
        <v>512</v>
      </c>
      <c r="N20" s="650"/>
      <c r="O20" s="650"/>
      <c r="P20" s="651"/>
    </row>
    <row r="21" spans="1:21" ht="17.25" customHeight="1" outlineLevel="1" thickBot="1" x14ac:dyDescent="0.25">
      <c r="A21" s="273"/>
      <c r="B21" s="274"/>
      <c r="C21" s="665"/>
      <c r="D21" s="410"/>
      <c r="E21" s="482"/>
      <c r="F21" s="483"/>
      <c r="G21" s="469"/>
      <c r="H21" s="469"/>
      <c r="I21" s="579"/>
      <c r="J21" s="580"/>
      <c r="K21" s="469"/>
      <c r="L21" s="469"/>
      <c r="M21" s="211" t="s">
        <v>132</v>
      </c>
      <c r="N21" s="211" t="s">
        <v>133</v>
      </c>
      <c r="O21" s="211" t="s">
        <v>134</v>
      </c>
      <c r="P21" s="212" t="s">
        <v>135</v>
      </c>
    </row>
    <row r="22" spans="1:21" ht="27" customHeight="1" outlineLevel="1" thickBot="1" x14ac:dyDescent="0.25">
      <c r="A22" s="300"/>
      <c r="B22" s="301"/>
      <c r="C22" s="231" t="str">
        <f>IFERROR(IF(VLOOKUP(A22,$D$197:$E$203,2,FALSE)=" "," ",VLOOKUP(A22,$D$197:$E$203,2,FALSE)),"")</f>
        <v/>
      </c>
      <c r="D22" s="117"/>
      <c r="E22" s="462"/>
      <c r="F22" s="616"/>
      <c r="G22" s="54"/>
      <c r="H22" s="80"/>
      <c r="I22" s="302"/>
      <c r="J22" s="303"/>
      <c r="K22" s="80"/>
      <c r="L22" s="161"/>
      <c r="M22" s="161"/>
      <c r="N22" s="161"/>
      <c r="O22" s="161"/>
      <c r="P22" s="161"/>
    </row>
    <row r="23" spans="1:21" ht="27" customHeight="1" outlineLevel="1" thickBot="1" x14ac:dyDescent="0.25">
      <c r="A23" s="300"/>
      <c r="B23" s="301"/>
      <c r="C23" s="231" t="str">
        <f>IFERROR(IF(VLOOKUP(A23,$D$197:$E$225,2,FALSE)=" "," ",VLOOKUP(A23,$D$197:$E$225,2,FALSE)),"")</f>
        <v/>
      </c>
      <c r="D23" s="117"/>
      <c r="E23" s="462"/>
      <c r="F23" s="616"/>
      <c r="G23" s="54"/>
      <c r="H23" s="80"/>
      <c r="I23" s="302"/>
      <c r="J23" s="303"/>
      <c r="K23" s="80"/>
      <c r="L23" s="161"/>
      <c r="M23" s="161"/>
      <c r="N23" s="161"/>
      <c r="O23" s="161"/>
      <c r="P23" s="161"/>
    </row>
    <row r="24" spans="1:21" ht="27" customHeight="1" outlineLevel="1" thickBot="1" x14ac:dyDescent="0.25">
      <c r="A24" s="300"/>
      <c r="B24" s="301"/>
      <c r="C24" s="231" t="str">
        <f>IFERROR(IF(VLOOKUP(A24,$D$197:$E$225,2,FALSE)=" "," ",VLOOKUP(A24,$D$197:$E$225,2,FALSE)),"")</f>
        <v/>
      </c>
      <c r="D24" s="117"/>
      <c r="E24" s="462"/>
      <c r="F24" s="616"/>
      <c r="G24" s="54"/>
      <c r="H24" s="80"/>
      <c r="I24" s="302"/>
      <c r="J24" s="303"/>
      <c r="K24" s="80"/>
      <c r="L24" s="161"/>
      <c r="M24" s="161"/>
      <c r="N24" s="161"/>
      <c r="O24" s="161"/>
      <c r="P24" s="161"/>
    </row>
    <row r="25" spans="1:21" ht="27" customHeight="1" outlineLevel="1" thickBot="1" x14ac:dyDescent="0.25">
      <c r="A25" s="300"/>
      <c r="B25" s="301"/>
      <c r="C25" s="231"/>
      <c r="D25" s="117"/>
      <c r="E25" s="462"/>
      <c r="F25" s="616"/>
      <c r="G25" s="54"/>
      <c r="H25" s="80"/>
      <c r="I25" s="302"/>
      <c r="J25" s="303"/>
      <c r="K25" s="80"/>
      <c r="L25" s="161"/>
      <c r="M25" s="161"/>
      <c r="N25" s="161"/>
      <c r="O25" s="161"/>
      <c r="P25" s="161"/>
    </row>
    <row r="26" spans="1:21" ht="27" customHeight="1" outlineLevel="1" thickBot="1" x14ac:dyDescent="0.25">
      <c r="A26" s="654"/>
      <c r="B26" s="655"/>
      <c r="C26" s="232"/>
      <c r="D26" s="165"/>
      <c r="E26" s="462"/>
      <c r="F26" s="616"/>
      <c r="G26" s="107"/>
      <c r="H26" s="108"/>
      <c r="I26" s="656"/>
      <c r="J26" s="657"/>
      <c r="K26" s="108"/>
      <c r="L26" s="162"/>
      <c r="M26" s="161"/>
      <c r="N26" s="161"/>
      <c r="O26" s="161"/>
      <c r="P26" s="161"/>
    </row>
    <row r="27" spans="1:21" ht="27" customHeight="1" outlineLevel="1" thickBot="1" x14ac:dyDescent="0.25">
      <c r="A27" s="666"/>
      <c r="B27" s="667"/>
      <c r="C27" s="231" t="str">
        <f>IFERROR(IF(VLOOKUP(A27,$D$197:$E$225,2,FALSE)=" "," ",VLOOKUP(A27,$D$197:$E$225,2,FALSE)),"")</f>
        <v/>
      </c>
      <c r="D27" s="164"/>
      <c r="E27" s="462"/>
      <c r="F27" s="616"/>
      <c r="G27" s="42"/>
      <c r="H27" s="58"/>
      <c r="I27" s="668"/>
      <c r="J27" s="669"/>
      <c r="K27" s="58"/>
      <c r="L27" s="163"/>
      <c r="M27" s="161"/>
      <c r="N27" s="161"/>
      <c r="O27" s="161"/>
      <c r="P27" s="161"/>
    </row>
    <row r="28" spans="1:21" s="105" customFormat="1" ht="27" customHeight="1" outlineLevel="1" thickTop="1" thickBot="1" x14ac:dyDescent="0.25">
      <c r="A28" s="522" t="s">
        <v>237</v>
      </c>
      <c r="B28" s="523"/>
      <c r="C28" s="109"/>
      <c r="D28" s="109"/>
      <c r="E28" s="516"/>
      <c r="F28" s="517"/>
      <c r="G28" s="110">
        <f>SUM(G22:G27)</f>
        <v>0</v>
      </c>
      <c r="H28" s="110">
        <f>SUM(H22:H27)</f>
        <v>0</v>
      </c>
      <c r="I28" s="516"/>
      <c r="J28" s="517"/>
      <c r="K28" s="110">
        <f>SUM(K22:K27)</f>
        <v>0</v>
      </c>
      <c r="L28" s="109"/>
      <c r="M28" s="109"/>
      <c r="N28" s="111"/>
      <c r="O28" s="111"/>
      <c r="P28" s="111"/>
      <c r="Q28"/>
      <c r="R28"/>
      <c r="S28"/>
      <c r="T28"/>
      <c r="U28"/>
    </row>
    <row r="29" spans="1:21" ht="13.5" customHeight="1" thickTop="1" x14ac:dyDescent="0.2"/>
    <row r="30" spans="1:21" ht="14.25" customHeight="1" thickBot="1" x14ac:dyDescent="0.25"/>
    <row r="31" spans="1:21" ht="11.25" customHeight="1" outlineLevel="1" x14ac:dyDescent="0.2">
      <c r="A31" s="658" t="s">
        <v>513</v>
      </c>
      <c r="B31" s="659"/>
      <c r="C31" s="660"/>
      <c r="D31" s="643" t="s">
        <v>557</v>
      </c>
      <c r="E31" s="644"/>
      <c r="F31" s="644"/>
      <c r="G31" s="644"/>
      <c r="H31" s="644"/>
      <c r="I31" s="644"/>
      <c r="J31" s="644"/>
      <c r="K31" s="644"/>
      <c r="L31" s="644"/>
      <c r="M31" s="644"/>
      <c r="N31" s="644"/>
      <c r="O31" s="644"/>
      <c r="P31" s="644"/>
      <c r="Q31" s="644"/>
      <c r="R31" s="644"/>
      <c r="S31" s="644"/>
      <c r="T31" s="644"/>
      <c r="U31" s="645"/>
    </row>
    <row r="32" spans="1:21" ht="18.75" customHeight="1" outlineLevel="1" thickBot="1" x14ac:dyDescent="0.25">
      <c r="A32" s="661"/>
      <c r="B32" s="662"/>
      <c r="C32" s="663"/>
      <c r="D32" s="646"/>
      <c r="E32" s="647"/>
      <c r="F32" s="647"/>
      <c r="G32" s="647"/>
      <c r="H32" s="647"/>
      <c r="I32" s="647"/>
      <c r="J32" s="647"/>
      <c r="K32" s="647"/>
      <c r="L32" s="647"/>
      <c r="M32" s="647"/>
      <c r="N32" s="647"/>
      <c r="O32" s="647"/>
      <c r="P32" s="647"/>
      <c r="Q32" s="647"/>
      <c r="R32" s="647"/>
      <c r="S32" s="647"/>
      <c r="T32" s="647"/>
      <c r="U32" s="648"/>
    </row>
    <row r="33" spans="1:21" ht="14.25" customHeight="1" outlineLevel="1" x14ac:dyDescent="0.2">
      <c r="A33" s="271" t="s">
        <v>245</v>
      </c>
      <c r="B33" s="272"/>
      <c r="C33" s="466" t="s">
        <v>3</v>
      </c>
      <c r="D33" s="638" t="s">
        <v>233</v>
      </c>
      <c r="E33" s="634" t="s">
        <v>190</v>
      </c>
      <c r="F33" s="635"/>
      <c r="G33" s="542" t="s">
        <v>64</v>
      </c>
      <c r="H33" s="542" t="s">
        <v>65</v>
      </c>
      <c r="I33" s="612" t="s">
        <v>202</v>
      </c>
      <c r="J33" s="578"/>
      <c r="K33" s="542" t="s">
        <v>66</v>
      </c>
      <c r="L33" s="542" t="s">
        <v>203</v>
      </c>
      <c r="M33" s="613" t="s">
        <v>285</v>
      </c>
      <c r="N33" s="614"/>
      <c r="O33" s="614"/>
      <c r="P33" s="614"/>
      <c r="Q33" s="614"/>
      <c r="R33" s="614"/>
      <c r="S33" s="615"/>
      <c r="T33" s="453" t="s">
        <v>238</v>
      </c>
      <c r="U33" s="547"/>
    </row>
    <row r="34" spans="1:21" ht="17.25" customHeight="1" outlineLevel="1" thickBot="1" x14ac:dyDescent="0.25">
      <c r="A34" s="273"/>
      <c r="B34" s="274"/>
      <c r="C34" s="467"/>
      <c r="D34" s="525"/>
      <c r="E34" s="636"/>
      <c r="F34" s="637"/>
      <c r="G34" s="469"/>
      <c r="H34" s="469"/>
      <c r="I34" s="579"/>
      <c r="J34" s="580"/>
      <c r="K34" s="469"/>
      <c r="L34" s="469"/>
      <c r="M34" s="31" t="s">
        <v>129</v>
      </c>
      <c r="N34" s="31" t="s">
        <v>130</v>
      </c>
      <c r="O34" s="31" t="s">
        <v>131</v>
      </c>
      <c r="P34" s="31" t="s">
        <v>132</v>
      </c>
      <c r="Q34" s="31" t="s">
        <v>133</v>
      </c>
      <c r="R34" s="31" t="s">
        <v>134</v>
      </c>
      <c r="S34" s="31" t="s">
        <v>135</v>
      </c>
      <c r="T34" s="455"/>
      <c r="U34" s="548"/>
    </row>
    <row r="35" spans="1:21" ht="27" customHeight="1" outlineLevel="1" thickBot="1" x14ac:dyDescent="0.25">
      <c r="A35" s="518"/>
      <c r="B35" s="519"/>
      <c r="C35" s="231" t="str">
        <f>IFERROR(IF(VLOOKUP(A35,$D$197:$E$225,2,FALSE)=" "," ",VLOOKUP(A35,$D$197:$E$225,2,FALSE)),"")</f>
        <v/>
      </c>
      <c r="D35" s="83"/>
      <c r="E35" s="462"/>
      <c r="F35" s="616"/>
      <c r="G35" s="42"/>
      <c r="H35" s="42"/>
      <c r="I35" s="617"/>
      <c r="J35" s="618"/>
      <c r="K35" s="58"/>
      <c r="L35" s="42"/>
      <c r="M35" s="66"/>
      <c r="N35" s="66"/>
      <c r="O35" s="66"/>
      <c r="P35" s="66"/>
      <c r="Q35" s="66"/>
      <c r="R35" s="66"/>
      <c r="S35" s="66"/>
      <c r="T35" s="518"/>
      <c r="U35" s="519"/>
    </row>
    <row r="36" spans="1:21" ht="27" customHeight="1" outlineLevel="1" thickBot="1" x14ac:dyDescent="0.25">
      <c r="A36" s="518"/>
      <c r="B36" s="519"/>
      <c r="C36" s="231" t="str">
        <f t="shared" ref="C36:C41" si="0">IFERROR(IF(VLOOKUP(A36,$D$204:$E$225,2,FALSE)=" "," ",VLOOKUP(A36,$D$204:$E$225,2,FALSE)),"")</f>
        <v/>
      </c>
      <c r="D36" s="83"/>
      <c r="E36" s="462"/>
      <c r="F36" s="463"/>
      <c r="G36" s="42"/>
      <c r="H36" s="42"/>
      <c r="I36" s="509"/>
      <c r="J36" s="510"/>
      <c r="K36" s="58"/>
      <c r="L36" s="42"/>
      <c r="M36" s="66"/>
      <c r="N36" s="66"/>
      <c r="O36" s="66"/>
      <c r="P36" s="66"/>
      <c r="Q36" s="66"/>
      <c r="R36" s="66"/>
      <c r="S36" s="66"/>
      <c r="T36" s="518"/>
      <c r="U36" s="519"/>
    </row>
    <row r="37" spans="1:21" ht="27" customHeight="1" outlineLevel="1" thickBot="1" x14ac:dyDescent="0.25">
      <c r="A37" s="518"/>
      <c r="B37" s="519"/>
      <c r="C37" s="231" t="str">
        <f t="shared" si="0"/>
        <v/>
      </c>
      <c r="D37" s="83"/>
      <c r="E37" s="462"/>
      <c r="F37" s="463"/>
      <c r="G37" s="42"/>
      <c r="H37" s="42"/>
      <c r="I37" s="509"/>
      <c r="J37" s="510"/>
      <c r="K37" s="58"/>
      <c r="L37" s="42"/>
      <c r="M37" s="66"/>
      <c r="N37" s="66"/>
      <c r="O37" s="66"/>
      <c r="P37" s="66"/>
      <c r="Q37" s="66"/>
      <c r="R37" s="66"/>
      <c r="S37" s="66"/>
      <c r="T37" s="518"/>
      <c r="U37" s="519"/>
    </row>
    <row r="38" spans="1:21" ht="27" customHeight="1" outlineLevel="1" thickBot="1" x14ac:dyDescent="0.25">
      <c r="A38" s="518"/>
      <c r="B38" s="519"/>
      <c r="C38" s="231" t="str">
        <f t="shared" si="0"/>
        <v/>
      </c>
      <c r="D38" s="83"/>
      <c r="E38" s="462"/>
      <c r="F38" s="463"/>
      <c r="G38" s="42"/>
      <c r="H38" s="42"/>
      <c r="I38" s="509"/>
      <c r="J38" s="510"/>
      <c r="K38" s="58"/>
      <c r="L38" s="42"/>
      <c r="M38" s="66"/>
      <c r="N38" s="66"/>
      <c r="O38" s="66"/>
      <c r="P38" s="66"/>
      <c r="Q38" s="66"/>
      <c r="R38" s="66"/>
      <c r="S38" s="66"/>
      <c r="T38" s="518"/>
      <c r="U38" s="519"/>
    </row>
    <row r="39" spans="1:21" ht="27" customHeight="1" outlineLevel="1" thickBot="1" x14ac:dyDescent="0.25">
      <c r="A39" s="518"/>
      <c r="B39" s="519"/>
      <c r="C39" s="231" t="str">
        <f t="shared" si="0"/>
        <v/>
      </c>
      <c r="D39" s="83"/>
      <c r="E39" s="462"/>
      <c r="F39" s="463"/>
      <c r="G39" s="42"/>
      <c r="H39" s="42"/>
      <c r="I39" s="509"/>
      <c r="J39" s="510"/>
      <c r="K39" s="58"/>
      <c r="L39" s="42"/>
      <c r="M39" s="66"/>
      <c r="N39" s="66"/>
      <c r="O39" s="66"/>
      <c r="P39" s="66"/>
      <c r="Q39" s="66"/>
      <c r="R39" s="66"/>
      <c r="S39" s="66"/>
      <c r="T39" s="518"/>
      <c r="U39" s="519"/>
    </row>
    <row r="40" spans="1:21" ht="27" customHeight="1" outlineLevel="1" thickBot="1" x14ac:dyDescent="0.25">
      <c r="A40" s="518"/>
      <c r="B40" s="519"/>
      <c r="C40" s="231" t="str">
        <f t="shared" si="0"/>
        <v/>
      </c>
      <c r="D40" s="83"/>
      <c r="E40" s="462"/>
      <c r="F40" s="463"/>
      <c r="G40" s="42"/>
      <c r="H40" s="42"/>
      <c r="I40" s="509"/>
      <c r="J40" s="510"/>
      <c r="K40" s="58"/>
      <c r="L40" s="42"/>
      <c r="M40" s="66"/>
      <c r="N40" s="66"/>
      <c r="O40" s="66"/>
      <c r="P40" s="66"/>
      <c r="Q40" s="66"/>
      <c r="R40" s="66"/>
      <c r="S40" s="66"/>
      <c r="T40" s="518"/>
      <c r="U40" s="519"/>
    </row>
    <row r="41" spans="1:21" ht="27" customHeight="1" outlineLevel="1" thickBot="1" x14ac:dyDescent="0.25">
      <c r="A41" s="518"/>
      <c r="B41" s="519"/>
      <c r="C41" s="231" t="str">
        <f t="shared" si="0"/>
        <v/>
      </c>
      <c r="D41" s="83"/>
      <c r="E41" s="462"/>
      <c r="F41" s="463"/>
      <c r="G41" s="42"/>
      <c r="H41" s="42"/>
      <c r="I41" s="509"/>
      <c r="J41" s="510"/>
      <c r="K41" s="58"/>
      <c r="L41" s="42"/>
      <c r="M41" s="66"/>
      <c r="N41" s="66"/>
      <c r="O41" s="66"/>
      <c r="P41" s="66"/>
      <c r="Q41" s="66"/>
      <c r="R41" s="66"/>
      <c r="S41" s="66"/>
      <c r="T41" s="518"/>
      <c r="U41" s="519"/>
    </row>
    <row r="42" spans="1:21" s="105" customFormat="1" ht="27" customHeight="1" outlineLevel="1" thickTop="1" thickBot="1" x14ac:dyDescent="0.25">
      <c r="A42" s="522" t="s">
        <v>237</v>
      </c>
      <c r="B42" s="523"/>
      <c r="C42" s="109"/>
      <c r="D42" s="109"/>
      <c r="E42" s="516"/>
      <c r="F42" s="517"/>
      <c r="G42" s="110">
        <f>SUM(G35:G41)</f>
        <v>0</v>
      </c>
      <c r="H42" s="110">
        <f>SUM(H35:H41)</f>
        <v>0</v>
      </c>
      <c r="I42" s="516"/>
      <c r="J42" s="517"/>
      <c r="K42" s="110">
        <f>SUM(K35:K41)</f>
        <v>0</v>
      </c>
      <c r="L42" s="109"/>
      <c r="M42" s="109"/>
      <c r="N42" s="111"/>
      <c r="O42" s="111"/>
      <c r="P42" s="111"/>
      <c r="Q42" s="111"/>
      <c r="R42" s="111"/>
      <c r="S42" s="111"/>
      <c r="T42" s="551"/>
      <c r="U42" s="552"/>
    </row>
    <row r="43" spans="1:21" ht="13.5" outlineLevel="1" thickTop="1" x14ac:dyDescent="0.2"/>
    <row r="44" spans="1:21" ht="13.5" customHeight="1" outlineLevel="1" thickBot="1" x14ac:dyDescent="0.25"/>
    <row r="45" spans="1:21" ht="18.75" outlineLevel="1" thickBot="1" x14ac:dyDescent="0.25">
      <c r="A45" s="393" t="s">
        <v>205</v>
      </c>
      <c r="B45" s="394"/>
      <c r="C45" s="394"/>
      <c r="D45" s="540" t="s">
        <v>204</v>
      </c>
      <c r="E45" s="540"/>
      <c r="F45" s="540"/>
      <c r="G45" s="540"/>
      <c r="H45" s="540"/>
      <c r="I45" s="540"/>
      <c r="J45" s="540"/>
      <c r="K45" s="540"/>
      <c r="L45" s="540"/>
      <c r="M45" s="541"/>
    </row>
    <row r="46" spans="1:21" outlineLevel="1" x14ac:dyDescent="0.2">
      <c r="A46" s="543" t="s">
        <v>18</v>
      </c>
      <c r="B46" s="544"/>
      <c r="C46" s="547" t="s">
        <v>17</v>
      </c>
      <c r="D46" s="453" t="s">
        <v>230</v>
      </c>
      <c r="E46" s="454"/>
      <c r="F46" s="542" t="s">
        <v>5</v>
      </c>
      <c r="G46" s="542" t="s">
        <v>6</v>
      </c>
      <c r="H46" s="542" t="s">
        <v>7</v>
      </c>
      <c r="I46" s="542"/>
      <c r="J46" s="542"/>
      <c r="K46" s="542" t="s">
        <v>8</v>
      </c>
      <c r="L46" s="453" t="s">
        <v>9</v>
      </c>
      <c r="M46" s="547"/>
    </row>
    <row r="47" spans="1:21" ht="13.5" outlineLevel="1" thickBot="1" x14ac:dyDescent="0.25">
      <c r="A47" s="545"/>
      <c r="B47" s="546"/>
      <c r="C47" s="548"/>
      <c r="D47" s="455"/>
      <c r="E47" s="456"/>
      <c r="F47" s="469"/>
      <c r="G47" s="469"/>
      <c r="H47" s="469"/>
      <c r="I47" s="469"/>
      <c r="J47" s="469"/>
      <c r="K47" s="469"/>
      <c r="L47" s="455"/>
      <c r="M47" s="548"/>
    </row>
    <row r="48" spans="1:21" ht="15" outlineLevel="1" x14ac:dyDescent="0.2">
      <c r="A48" s="441"/>
      <c r="B48" s="442"/>
      <c r="C48" s="54"/>
      <c r="D48" s="457"/>
      <c r="E48" s="458"/>
      <c r="F48" s="54"/>
      <c r="G48" s="54"/>
      <c r="H48" s="459"/>
      <c r="I48" s="460"/>
      <c r="J48" s="461"/>
      <c r="K48" s="79"/>
      <c r="L48" s="558"/>
      <c r="M48" s="559"/>
    </row>
    <row r="49" spans="1:16" ht="15" outlineLevel="1" x14ac:dyDescent="0.2">
      <c r="A49" s="441"/>
      <c r="B49" s="442"/>
      <c r="C49" s="55"/>
      <c r="D49" s="534"/>
      <c r="E49" s="535"/>
      <c r="F49" s="55"/>
      <c r="G49" s="55"/>
      <c r="H49" s="497"/>
      <c r="I49" s="536"/>
      <c r="J49" s="537"/>
      <c r="K49" s="78"/>
      <c r="L49" s="446"/>
      <c r="M49" s="447"/>
    </row>
    <row r="50" spans="1:16" ht="15" outlineLevel="1" x14ac:dyDescent="0.2">
      <c r="A50" s="441"/>
      <c r="B50" s="442"/>
      <c r="C50" s="55"/>
      <c r="D50" s="534"/>
      <c r="E50" s="535"/>
      <c r="F50" s="55"/>
      <c r="G50" s="55"/>
      <c r="H50" s="497"/>
      <c r="I50" s="536"/>
      <c r="J50" s="537"/>
      <c r="K50" s="78"/>
      <c r="L50" s="446"/>
      <c r="M50" s="447"/>
    </row>
    <row r="51" spans="1:16" ht="13.5" customHeight="1" outlineLevel="1" x14ac:dyDescent="0.2"/>
    <row r="52" spans="1:16" ht="13.5" customHeight="1" outlineLevel="1" thickBot="1" x14ac:dyDescent="0.25"/>
    <row r="53" spans="1:16" ht="22.5" customHeight="1" outlineLevel="1" x14ac:dyDescent="0.2">
      <c r="A53" s="470" t="s">
        <v>25</v>
      </c>
      <c r="B53" s="471"/>
      <c r="C53" s="471"/>
      <c r="D53" s="471"/>
      <c r="E53" s="471"/>
      <c r="F53" s="471"/>
      <c r="G53" s="471"/>
      <c r="H53" s="471"/>
      <c r="I53" s="471"/>
      <c r="J53" s="471"/>
      <c r="K53" s="472"/>
    </row>
    <row r="54" spans="1:16" ht="14.25" outlineLevel="1" x14ac:dyDescent="0.2">
      <c r="A54" s="473" t="s">
        <v>72</v>
      </c>
      <c r="B54" s="474"/>
      <c r="C54" s="474"/>
      <c r="D54" s="474"/>
      <c r="E54" s="474"/>
      <c r="F54" s="474"/>
      <c r="G54" s="474"/>
      <c r="H54" s="474"/>
      <c r="I54" s="474"/>
      <c r="J54" s="474"/>
      <c r="K54" s="475"/>
    </row>
    <row r="55" spans="1:16" ht="16.5" outlineLevel="1" thickBot="1" x14ac:dyDescent="0.25">
      <c r="A55" s="34"/>
      <c r="B55" s="27" t="s">
        <v>75</v>
      </c>
      <c r="C55" s="43"/>
      <c r="D55" s="33"/>
      <c r="E55" s="15" t="s">
        <v>4</v>
      </c>
      <c r="F55" s="44"/>
      <c r="G55" s="16" t="s">
        <v>26</v>
      </c>
      <c r="H55" s="44"/>
      <c r="I55" s="8"/>
      <c r="J55" s="8"/>
      <c r="K55" s="9"/>
    </row>
    <row r="56" spans="1:16" ht="13.5" customHeight="1" outlineLevel="1" x14ac:dyDescent="0.2"/>
    <row r="57" spans="1:16" ht="13.5" customHeight="1" outlineLevel="1" thickBot="1" x14ac:dyDescent="0.25"/>
    <row r="58" spans="1:16" ht="15" customHeight="1" outlineLevel="1" x14ac:dyDescent="0.2">
      <c r="A58" s="490" t="s">
        <v>241</v>
      </c>
      <c r="B58" s="491"/>
      <c r="C58" s="491"/>
      <c r="D58" s="491"/>
      <c r="E58" s="491"/>
      <c r="F58" s="491"/>
      <c r="G58" s="491"/>
      <c r="H58" s="491"/>
      <c r="I58" s="491"/>
      <c r="J58" s="491"/>
      <c r="K58" s="492"/>
    </row>
    <row r="59" spans="1:16" ht="17.25" customHeight="1" outlineLevel="1" thickBot="1" x14ac:dyDescent="0.25">
      <c r="A59" s="493"/>
      <c r="B59" s="494"/>
      <c r="C59" s="494"/>
      <c r="D59" s="494"/>
      <c r="E59" s="494"/>
      <c r="F59" s="494"/>
      <c r="G59" s="494"/>
      <c r="H59" s="494"/>
      <c r="I59" s="494"/>
      <c r="J59" s="494"/>
      <c r="K59" s="495"/>
      <c r="N59" s="63"/>
      <c r="O59" s="63"/>
      <c r="P59" s="63"/>
    </row>
    <row r="60" spans="1:16" ht="15" outlineLevel="1" x14ac:dyDescent="0.2">
      <c r="A60" s="405"/>
      <c r="B60" s="406"/>
      <c r="C60" s="406"/>
      <c r="D60" s="406"/>
      <c r="E60" s="406"/>
      <c r="F60" s="406"/>
      <c r="G60" s="406"/>
      <c r="H60" s="406"/>
      <c r="I60" s="406"/>
      <c r="J60" s="406"/>
      <c r="K60" s="407"/>
      <c r="L60" s="74"/>
      <c r="M60" s="75"/>
      <c r="N60" s="63"/>
      <c r="O60" s="63"/>
      <c r="P60" s="63"/>
    </row>
    <row r="61" spans="1:16" ht="15" outlineLevel="1" x14ac:dyDescent="0.2">
      <c r="A61" s="484"/>
      <c r="B61" s="485"/>
      <c r="C61" s="485"/>
      <c r="D61" s="485"/>
      <c r="E61" s="485"/>
      <c r="F61" s="485"/>
      <c r="G61" s="485"/>
      <c r="H61" s="485"/>
      <c r="I61" s="485"/>
      <c r="J61" s="485"/>
      <c r="K61" s="486"/>
      <c r="L61" s="74"/>
      <c r="M61" s="75"/>
      <c r="N61" s="63"/>
      <c r="O61" s="63"/>
      <c r="P61" s="63"/>
    </row>
    <row r="62" spans="1:16" ht="15.75" outlineLevel="1" thickBot="1" x14ac:dyDescent="0.25">
      <c r="A62" s="419"/>
      <c r="B62" s="420"/>
      <c r="C62" s="420"/>
      <c r="D62" s="420"/>
      <c r="E62" s="420"/>
      <c r="F62" s="420"/>
      <c r="G62" s="420"/>
      <c r="H62" s="420"/>
      <c r="I62" s="420"/>
      <c r="J62" s="420"/>
      <c r="K62" s="421"/>
      <c r="L62" s="74"/>
      <c r="M62" s="75"/>
      <c r="N62" s="63"/>
      <c r="O62" s="63"/>
      <c r="P62" s="63"/>
    </row>
    <row r="63" spans="1:16" ht="13.5" customHeight="1" x14ac:dyDescent="0.2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</row>
    <row r="64" spans="1:16" ht="13.5" customHeight="1" x14ac:dyDescent="0.2"/>
    <row r="65" spans="1:16" ht="18.75" customHeight="1" thickBot="1" x14ac:dyDescent="0.25">
      <c r="A65" s="448" t="s">
        <v>19</v>
      </c>
      <c r="B65" s="449"/>
      <c r="C65" s="449"/>
      <c r="D65" s="449"/>
    </row>
    <row r="66" spans="1:16" ht="18.75" customHeight="1" outlineLevel="1" thickBot="1" x14ac:dyDescent="0.25">
      <c r="A66" s="450" t="s">
        <v>20</v>
      </c>
      <c r="B66" s="451"/>
      <c r="C66" s="451"/>
      <c r="D66" s="451"/>
      <c r="E66" s="451"/>
      <c r="F66" s="451"/>
      <c r="G66" s="452"/>
      <c r="H66" s="11"/>
    </row>
    <row r="67" spans="1:16" ht="18.75" customHeight="1" outlineLevel="1" thickBot="1" x14ac:dyDescent="0.25">
      <c r="A67" s="417" t="s">
        <v>21</v>
      </c>
      <c r="B67" s="417" t="s">
        <v>30</v>
      </c>
      <c r="C67" s="417"/>
      <c r="D67" s="417"/>
      <c r="E67" s="417"/>
      <c r="F67" s="417"/>
      <c r="G67" s="417"/>
    </row>
    <row r="68" spans="1:16" ht="18.75" customHeight="1" outlineLevel="1" thickBot="1" x14ac:dyDescent="0.3">
      <c r="A68" s="418"/>
      <c r="B68" s="416" t="s">
        <v>22</v>
      </c>
      <c r="C68" s="416"/>
      <c r="D68" s="416" t="s">
        <v>23</v>
      </c>
      <c r="E68" s="416"/>
      <c r="F68" s="416" t="s">
        <v>24</v>
      </c>
      <c r="G68" s="416"/>
      <c r="I68" s="443" t="s">
        <v>102</v>
      </c>
      <c r="J68" s="444"/>
      <c r="K68" s="444"/>
      <c r="L68" s="444"/>
      <c r="M68" s="445"/>
      <c r="N68" s="45"/>
      <c r="O68" s="7"/>
    </row>
    <row r="69" spans="1:16" ht="19.5" customHeight="1" outlineLevel="1" thickBot="1" x14ac:dyDescent="0.25">
      <c r="A69" s="28">
        <f ca="1">YEAR(TODAY())</f>
        <v>2024</v>
      </c>
      <c r="B69" s="446">
        <f>G42+G28+F48+F49+F50</f>
        <v>0</v>
      </c>
      <c r="C69" s="447"/>
      <c r="D69" s="446">
        <f>H42+H28+G48+G49+G50</f>
        <v>0</v>
      </c>
      <c r="E69" s="447"/>
      <c r="F69" s="446">
        <f>K42+K28+K48+K49+K50</f>
        <v>0</v>
      </c>
      <c r="G69" s="447"/>
    </row>
    <row r="70" spans="1:16" ht="19.5" customHeight="1" outlineLevel="1" thickBot="1" x14ac:dyDescent="0.3">
      <c r="A70" s="28">
        <f ca="1">YEAR(TODAY())-1</f>
        <v>2023</v>
      </c>
      <c r="B70" s="414"/>
      <c r="C70" s="415"/>
      <c r="D70" s="414"/>
      <c r="E70" s="415"/>
      <c r="F70" s="414"/>
      <c r="G70" s="415"/>
      <c r="I70" s="40" t="s">
        <v>96</v>
      </c>
      <c r="J70" s="39"/>
      <c r="K70" s="39"/>
      <c r="L70" s="39"/>
      <c r="M70" s="39"/>
      <c r="N70" s="38"/>
      <c r="O70" s="41"/>
      <c r="P70" s="46"/>
    </row>
    <row r="71" spans="1:16" ht="19.5" customHeight="1" outlineLevel="1" x14ac:dyDescent="0.2">
      <c r="A71" s="28">
        <f ca="1">YEAR(TODAY())-2</f>
        <v>2022</v>
      </c>
      <c r="B71" s="414"/>
      <c r="C71" s="415"/>
      <c r="D71" s="414"/>
      <c r="E71" s="415"/>
      <c r="F71" s="414"/>
      <c r="G71" s="415"/>
      <c r="I71" s="411" t="s">
        <v>97</v>
      </c>
      <c r="J71" s="412"/>
      <c r="K71" s="412"/>
      <c r="L71" s="412"/>
      <c r="M71" s="412"/>
      <c r="N71" s="412"/>
      <c r="O71" s="412"/>
      <c r="P71" s="413"/>
    </row>
    <row r="72" spans="1:16" ht="19.5" customHeight="1" outlineLevel="1" x14ac:dyDescent="0.2">
      <c r="A72" s="28">
        <f ca="1">YEAR(TODAY())-3</f>
        <v>2021</v>
      </c>
      <c r="B72" s="414"/>
      <c r="C72" s="415"/>
      <c r="D72" s="414"/>
      <c r="E72" s="415"/>
      <c r="F72" s="414"/>
      <c r="G72" s="415"/>
    </row>
    <row r="73" spans="1:16" ht="19.5" customHeight="1" outlineLevel="1" x14ac:dyDescent="0.2">
      <c r="A73" s="28">
        <f ca="1">YEAR(TODAY())-4</f>
        <v>2020</v>
      </c>
      <c r="B73" s="414"/>
      <c r="C73" s="415"/>
      <c r="D73" s="414"/>
      <c r="E73" s="415"/>
      <c r="F73" s="414"/>
      <c r="G73" s="415"/>
    </row>
    <row r="74" spans="1:16" ht="19.5" customHeight="1" outlineLevel="1" thickBot="1" x14ac:dyDescent="0.25">
      <c r="A74" s="29">
        <f ca="1">YEAR(TODAY())-5</f>
        <v>2019</v>
      </c>
      <c r="B74" s="366"/>
      <c r="C74" s="367"/>
      <c r="D74" s="366"/>
      <c r="E74" s="367"/>
      <c r="F74" s="366"/>
      <c r="G74" s="367"/>
    </row>
    <row r="75" spans="1:16" ht="13.5" customHeight="1" x14ac:dyDescent="0.2"/>
    <row r="76" spans="1:16" ht="13.5" customHeight="1" x14ac:dyDescent="0.2"/>
    <row r="77" spans="1:16" ht="15.75" thickBot="1" x14ac:dyDescent="0.3">
      <c r="A77" s="70" t="s">
        <v>38</v>
      </c>
      <c r="B77" s="69"/>
      <c r="C77" s="69"/>
    </row>
    <row r="78" spans="1:16" ht="22.5" customHeight="1" outlineLevel="1" x14ac:dyDescent="0.2">
      <c r="A78" s="384"/>
      <c r="B78" s="385"/>
      <c r="C78" s="385"/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6"/>
    </row>
    <row r="79" spans="1:16" ht="15.75" customHeight="1" outlineLevel="1" x14ac:dyDescent="0.2">
      <c r="A79" s="387" t="s">
        <v>101</v>
      </c>
      <c r="B79" s="388"/>
      <c r="C79" s="388"/>
      <c r="D79" s="388"/>
      <c r="E79" s="388"/>
      <c r="F79" s="388"/>
      <c r="G79" s="388"/>
      <c r="H79" s="388"/>
      <c r="I79" s="388"/>
      <c r="J79" s="388"/>
      <c r="K79" s="388"/>
      <c r="L79" s="388"/>
      <c r="M79" s="388"/>
      <c r="N79" s="388"/>
      <c r="O79" s="388"/>
      <c r="P79" s="389"/>
    </row>
    <row r="80" spans="1:16" ht="15.75" customHeight="1" outlineLevel="1" x14ac:dyDescent="0.2">
      <c r="A80" s="387" t="s">
        <v>263</v>
      </c>
      <c r="B80" s="388"/>
      <c r="C80" s="388"/>
      <c r="D80" s="388"/>
      <c r="E80" s="388"/>
      <c r="F80" s="388"/>
      <c r="G80" s="388"/>
      <c r="H80" s="388"/>
      <c r="I80" s="388"/>
      <c r="J80" s="388"/>
      <c r="K80" s="388"/>
      <c r="L80" s="388"/>
      <c r="M80" s="388"/>
      <c r="N80" s="388"/>
      <c r="O80" s="388"/>
      <c r="P80" s="389"/>
    </row>
    <row r="81" spans="1:16" ht="18.75" customHeight="1" outlineLevel="1" x14ac:dyDescent="0.2">
      <c r="A81" s="387"/>
      <c r="B81" s="388"/>
      <c r="C81" s="388"/>
      <c r="D81" s="388"/>
      <c r="E81" s="388"/>
      <c r="F81" s="388"/>
      <c r="G81" s="388"/>
      <c r="H81" s="388"/>
      <c r="I81" s="388"/>
      <c r="J81" s="388"/>
      <c r="K81" s="388"/>
      <c r="L81" s="388"/>
      <c r="M81" s="388"/>
      <c r="N81" s="388"/>
      <c r="O81" s="388"/>
      <c r="P81" s="389"/>
    </row>
    <row r="82" spans="1:16" ht="23.25" customHeight="1" outlineLevel="1" thickBot="1" x14ac:dyDescent="0.25">
      <c r="A82" s="390" t="s">
        <v>264</v>
      </c>
      <c r="B82" s="391"/>
      <c r="C82" s="391"/>
      <c r="D82" s="391"/>
      <c r="E82" s="391"/>
      <c r="F82" s="391"/>
      <c r="G82" s="391"/>
      <c r="H82" s="391"/>
      <c r="I82" s="391"/>
      <c r="J82" s="391"/>
      <c r="K82" s="391"/>
      <c r="L82" s="391"/>
      <c r="M82" s="391"/>
      <c r="N82" s="391"/>
      <c r="O82" s="391"/>
      <c r="P82" s="392"/>
    </row>
    <row r="83" spans="1:16" ht="13.5" customHeight="1" outlineLevel="1" x14ac:dyDescent="0.2"/>
    <row r="84" spans="1:16" ht="13.5" customHeight="1" outlineLevel="1" thickBot="1" x14ac:dyDescent="0.25"/>
    <row r="85" spans="1:16" ht="23.25" customHeight="1" outlineLevel="1" thickBot="1" x14ac:dyDescent="0.25">
      <c r="A85" s="393" t="s">
        <v>265</v>
      </c>
      <c r="B85" s="394"/>
      <c r="C85" s="394"/>
      <c r="D85" s="394"/>
      <c r="E85" s="394"/>
      <c r="F85" s="394"/>
      <c r="G85" s="394"/>
      <c r="H85" s="394"/>
      <c r="I85" s="394"/>
      <c r="J85" s="394"/>
      <c r="K85" s="394"/>
      <c r="L85" s="394"/>
      <c r="M85" s="394"/>
      <c r="N85" s="394"/>
      <c r="O85" s="394"/>
      <c r="P85" s="394"/>
    </row>
    <row r="86" spans="1:16" ht="23.25" customHeight="1" outlineLevel="1" x14ac:dyDescent="0.2">
      <c r="A86" s="395" t="s">
        <v>195</v>
      </c>
      <c r="B86" s="397" t="s">
        <v>3</v>
      </c>
      <c r="C86" s="397" t="s">
        <v>28</v>
      </c>
      <c r="D86" s="399" t="s">
        <v>196</v>
      </c>
      <c r="E86" s="400"/>
      <c r="F86" s="401"/>
      <c r="G86" s="399" t="s">
        <v>29</v>
      </c>
      <c r="H86" s="400"/>
      <c r="I86" s="400"/>
      <c r="J86" s="400"/>
      <c r="K86" s="400"/>
      <c r="L86" s="400"/>
      <c r="M86" s="400"/>
      <c r="N86" s="400"/>
      <c r="O86" s="400"/>
      <c r="P86" s="401"/>
    </row>
    <row r="87" spans="1:16" ht="18.75" customHeight="1" outlineLevel="1" thickBot="1" x14ac:dyDescent="0.25">
      <c r="A87" s="396"/>
      <c r="B87" s="398"/>
      <c r="C87" s="398"/>
      <c r="D87" s="402"/>
      <c r="E87" s="403"/>
      <c r="F87" s="404"/>
      <c r="G87" s="402"/>
      <c r="H87" s="403"/>
      <c r="I87" s="403"/>
      <c r="J87" s="403"/>
      <c r="K87" s="403"/>
      <c r="L87" s="403"/>
      <c r="M87" s="403"/>
      <c r="N87" s="403"/>
      <c r="O87" s="403"/>
      <c r="P87" s="404"/>
    </row>
    <row r="88" spans="1:16" ht="15.75" customHeight="1" outlineLevel="1" x14ac:dyDescent="0.25">
      <c r="A88" s="64"/>
      <c r="B88" s="64"/>
      <c r="C88" s="47"/>
      <c r="D88" s="368"/>
      <c r="E88" s="369"/>
      <c r="F88" s="370"/>
      <c r="G88" s="381"/>
      <c r="H88" s="382"/>
      <c r="I88" s="382"/>
      <c r="J88" s="382"/>
      <c r="K88" s="382"/>
      <c r="L88" s="382"/>
      <c r="M88" s="382"/>
      <c r="N88" s="382"/>
      <c r="O88" s="382"/>
      <c r="P88" s="383"/>
    </row>
    <row r="89" spans="1:16" ht="15.75" customHeight="1" outlineLevel="1" x14ac:dyDescent="0.25">
      <c r="A89" s="64"/>
      <c r="B89" s="64"/>
      <c r="C89" s="47"/>
      <c r="D89" s="368"/>
      <c r="E89" s="369"/>
      <c r="F89" s="370"/>
      <c r="G89" s="378"/>
      <c r="H89" s="379"/>
      <c r="I89" s="379"/>
      <c r="J89" s="379"/>
      <c r="K89" s="379"/>
      <c r="L89" s="379"/>
      <c r="M89" s="379"/>
      <c r="N89" s="379"/>
      <c r="O89" s="379"/>
      <c r="P89" s="380"/>
    </row>
    <row r="90" spans="1:16" ht="15.75" customHeight="1" outlineLevel="1" x14ac:dyDescent="0.25">
      <c r="A90" s="64"/>
      <c r="B90" s="64"/>
      <c r="C90" s="47"/>
      <c r="D90" s="368"/>
      <c r="E90" s="369"/>
      <c r="F90" s="370"/>
      <c r="G90" s="378"/>
      <c r="H90" s="379"/>
      <c r="I90" s="379"/>
      <c r="J90" s="379"/>
      <c r="K90" s="379"/>
      <c r="L90" s="379"/>
      <c r="M90" s="379"/>
      <c r="N90" s="379"/>
      <c r="O90" s="379"/>
      <c r="P90" s="380"/>
    </row>
    <row r="91" spans="1:16" ht="15.75" customHeight="1" outlineLevel="1" x14ac:dyDescent="0.25">
      <c r="A91" s="64"/>
      <c r="B91" s="64"/>
      <c r="C91" s="47"/>
      <c r="D91" s="368"/>
      <c r="E91" s="369"/>
      <c r="F91" s="370"/>
      <c r="G91" s="378"/>
      <c r="H91" s="379"/>
      <c r="I91" s="379"/>
      <c r="J91" s="379"/>
      <c r="K91" s="379"/>
      <c r="L91" s="379"/>
      <c r="M91" s="379"/>
      <c r="N91" s="379"/>
      <c r="O91" s="379"/>
      <c r="P91" s="380"/>
    </row>
    <row r="92" spans="1:16" ht="15.75" customHeight="1" outlineLevel="1" x14ac:dyDescent="0.25">
      <c r="A92" s="64"/>
      <c r="B92" s="64"/>
      <c r="C92" s="47"/>
      <c r="D92" s="368"/>
      <c r="E92" s="369"/>
      <c r="F92" s="370"/>
      <c r="G92" s="378"/>
      <c r="H92" s="379"/>
      <c r="I92" s="379"/>
      <c r="J92" s="379"/>
      <c r="K92" s="379"/>
      <c r="L92" s="379"/>
      <c r="M92" s="379"/>
      <c r="N92" s="379"/>
      <c r="O92" s="379"/>
      <c r="P92" s="380"/>
    </row>
    <row r="93" spans="1:16" ht="15.75" customHeight="1" outlineLevel="1" x14ac:dyDescent="0.25">
      <c r="A93" s="64"/>
      <c r="B93" s="64"/>
      <c r="C93" s="47"/>
      <c r="D93" s="368"/>
      <c r="E93" s="369"/>
      <c r="F93" s="370"/>
      <c r="G93" s="378"/>
      <c r="H93" s="379"/>
      <c r="I93" s="379"/>
      <c r="J93" s="379"/>
      <c r="K93" s="379"/>
      <c r="L93" s="379"/>
      <c r="M93" s="379"/>
      <c r="N93" s="379"/>
      <c r="O93" s="379"/>
      <c r="P93" s="380"/>
    </row>
    <row r="94" spans="1:16" ht="15.75" customHeight="1" outlineLevel="1" thickBot="1" x14ac:dyDescent="0.3">
      <c r="A94" s="48"/>
      <c r="B94" s="48"/>
      <c r="C94" s="48"/>
      <c r="D94" s="371"/>
      <c r="E94" s="372"/>
      <c r="F94" s="373"/>
      <c r="G94" s="375"/>
      <c r="H94" s="376"/>
      <c r="I94" s="376"/>
      <c r="J94" s="376"/>
      <c r="K94" s="376"/>
      <c r="L94" s="376"/>
      <c r="M94" s="376"/>
      <c r="N94" s="376"/>
      <c r="O94" s="376"/>
      <c r="P94" s="377"/>
    </row>
    <row r="95" spans="1:16" ht="13.5" customHeight="1" outlineLevel="1" x14ac:dyDescent="0.25">
      <c r="A95" s="99"/>
      <c r="B95" s="100"/>
      <c r="C95" s="100"/>
      <c r="D95" s="101"/>
      <c r="E95" s="101"/>
      <c r="F95" s="101"/>
      <c r="G95" s="32"/>
      <c r="H95" s="32"/>
      <c r="I95" s="32"/>
      <c r="J95" s="32"/>
      <c r="K95" s="32"/>
      <c r="L95" s="32"/>
      <c r="M95" s="32"/>
      <c r="N95" s="32"/>
      <c r="O95" s="32"/>
      <c r="P95" s="102"/>
    </row>
    <row r="96" spans="1:16" ht="13.5" customHeight="1" outlineLevel="1" thickBot="1" x14ac:dyDescent="0.3">
      <c r="A96" s="99"/>
      <c r="B96" s="100"/>
      <c r="C96" s="100"/>
      <c r="D96" s="101"/>
      <c r="E96" s="101"/>
      <c r="F96" s="101"/>
      <c r="G96" s="32"/>
      <c r="H96" s="32"/>
      <c r="I96" s="32"/>
      <c r="J96" s="32"/>
      <c r="K96" s="32"/>
      <c r="L96" s="32"/>
      <c r="M96" s="32"/>
      <c r="N96" s="32"/>
      <c r="O96" s="32"/>
      <c r="P96" s="120"/>
    </row>
    <row r="97" spans="1:16" ht="16.5" customHeight="1" outlineLevel="1" thickBot="1" x14ac:dyDescent="0.3">
      <c r="A97" s="362" t="s">
        <v>39</v>
      </c>
      <c r="B97" s="363"/>
      <c r="C97" s="363"/>
      <c r="D97" s="363"/>
      <c r="E97" s="90" t="s">
        <v>75</v>
      </c>
      <c r="F97" s="91" t="s">
        <v>40</v>
      </c>
      <c r="G97" s="359" t="s">
        <v>244</v>
      </c>
      <c r="H97" s="360"/>
      <c r="I97" s="360"/>
      <c r="J97" s="360"/>
      <c r="K97" s="360"/>
      <c r="L97" s="360"/>
      <c r="M97" s="360"/>
      <c r="N97" s="360"/>
      <c r="O97" s="360"/>
      <c r="P97" s="361"/>
    </row>
    <row r="98" spans="1:16" ht="18" customHeight="1" outlineLevel="1" thickBot="1" x14ac:dyDescent="0.3">
      <c r="A98" s="364"/>
      <c r="B98" s="365"/>
      <c r="C98" s="365"/>
      <c r="D98" s="365"/>
      <c r="E98" s="92"/>
      <c r="F98" s="92"/>
      <c r="G98" s="374"/>
      <c r="H98" s="374"/>
      <c r="I98" s="374"/>
      <c r="J98" s="374"/>
      <c r="K98" s="374"/>
      <c r="L98" s="374"/>
      <c r="M98" s="374"/>
      <c r="N98" s="374"/>
      <c r="O98" s="374"/>
      <c r="P98" s="374"/>
    </row>
    <row r="99" spans="1:16" ht="13.5" customHeight="1" outlineLevel="1" x14ac:dyDescent="0.2">
      <c r="A99" s="115"/>
      <c r="B99" s="115"/>
      <c r="C99" s="115"/>
      <c r="D99" s="115"/>
    </row>
    <row r="100" spans="1:16" ht="13.5" customHeight="1" outlineLevel="1" thickBot="1" x14ac:dyDescent="0.25"/>
    <row r="101" spans="1:16" ht="16.5" customHeight="1" outlineLevel="1" thickBot="1" x14ac:dyDescent="0.25">
      <c r="A101" s="314" t="s">
        <v>242</v>
      </c>
      <c r="B101" s="315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6"/>
    </row>
    <row r="102" spans="1:16" ht="16.5" customHeight="1" outlineLevel="1" x14ac:dyDescent="0.2">
      <c r="A102" s="358" t="s">
        <v>68</v>
      </c>
      <c r="B102" s="358"/>
      <c r="C102" s="358"/>
      <c r="D102" s="358"/>
      <c r="E102" s="358"/>
      <c r="F102" s="358"/>
      <c r="H102" s="93"/>
      <c r="I102" s="313" t="s">
        <v>82</v>
      </c>
      <c r="J102" s="313"/>
      <c r="K102" s="313"/>
      <c r="L102" s="356"/>
      <c r="M102" s="357"/>
    </row>
    <row r="103" spans="1:16" ht="16.5" customHeight="1" outlineLevel="1" x14ac:dyDescent="0.2">
      <c r="H103" s="25"/>
      <c r="I103" s="25"/>
      <c r="J103" s="25"/>
      <c r="M103" s="6"/>
    </row>
    <row r="104" spans="1:16" ht="14.25" customHeight="1" outlineLevel="1" x14ac:dyDescent="0.2">
      <c r="A104" s="354" t="s">
        <v>232</v>
      </c>
      <c r="B104" s="355"/>
      <c r="C104" s="355"/>
      <c r="D104" s="355"/>
      <c r="E104" s="355"/>
      <c r="F104" s="355"/>
      <c r="G104" s="355"/>
      <c r="H104" s="89"/>
      <c r="I104" s="94" t="s">
        <v>75</v>
      </c>
      <c r="J104" s="57"/>
      <c r="K104" s="89"/>
      <c r="L104" s="89"/>
      <c r="M104" s="6"/>
    </row>
    <row r="105" spans="1:16" ht="16.5" customHeight="1" outlineLevel="1" thickBot="1" x14ac:dyDescent="0.25">
      <c r="A105" s="2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1"/>
    </row>
    <row r="106" spans="1:16" ht="13.5" customHeight="1" outlineLevel="1" x14ac:dyDescent="0.2"/>
    <row r="107" spans="1:16" ht="13.5" customHeight="1" outlineLevel="1" thickBot="1" x14ac:dyDescent="0.25"/>
    <row r="108" spans="1:16" ht="16.5" customHeight="1" outlineLevel="1" thickBot="1" x14ac:dyDescent="0.25">
      <c r="A108" s="314" t="s">
        <v>243</v>
      </c>
      <c r="B108" s="315"/>
      <c r="C108" s="315"/>
      <c r="D108" s="315"/>
      <c r="E108" s="315"/>
      <c r="F108" s="315"/>
      <c r="G108" s="315"/>
      <c r="H108" s="315"/>
      <c r="I108" s="315"/>
      <c r="J108" s="315"/>
      <c r="K108" s="315"/>
      <c r="L108" s="315"/>
      <c r="M108" s="316"/>
    </row>
    <row r="109" spans="1:16" ht="18.75" customHeight="1" outlineLevel="1" thickBot="1" x14ac:dyDescent="0.25">
      <c r="A109" s="275" t="s">
        <v>251</v>
      </c>
      <c r="B109" s="276"/>
      <c r="C109" s="276"/>
      <c r="D109" s="276"/>
      <c r="E109" s="276"/>
      <c r="K109" s="2"/>
      <c r="L109" s="2"/>
      <c r="M109" s="4"/>
    </row>
    <row r="110" spans="1:16" ht="18.75" customHeight="1" outlineLevel="1" x14ac:dyDescent="0.2">
      <c r="A110" s="277"/>
      <c r="B110" s="278"/>
      <c r="C110" s="278"/>
      <c r="D110" s="278"/>
      <c r="E110" s="278"/>
      <c r="I110" s="95">
        <f ca="1">YEAR(TODAY())</f>
        <v>2024</v>
      </c>
      <c r="J110" s="279"/>
      <c r="K110" s="280"/>
      <c r="M110" s="6"/>
    </row>
    <row r="111" spans="1:16" ht="18.75" customHeight="1" outlineLevel="1" x14ac:dyDescent="0.2">
      <c r="A111" s="7"/>
      <c r="I111" s="96">
        <f ca="1">YEAR(TODAY())-1</f>
        <v>2023</v>
      </c>
      <c r="J111" s="281"/>
      <c r="K111" s="282"/>
      <c r="M111" s="6"/>
    </row>
    <row r="112" spans="1:16" ht="18.75" customHeight="1" outlineLevel="1" x14ac:dyDescent="0.2">
      <c r="A112" s="7"/>
      <c r="D112" s="158" t="s">
        <v>235</v>
      </c>
      <c r="E112" s="159"/>
      <c r="F112" s="160" t="s">
        <v>236</v>
      </c>
      <c r="I112" s="96">
        <f ca="1">YEAR(TODAY())-2</f>
        <v>2022</v>
      </c>
      <c r="J112" s="281"/>
      <c r="K112" s="282"/>
      <c r="M112" s="6"/>
    </row>
    <row r="113" spans="1:16" ht="18.75" customHeight="1" outlineLevel="1" x14ac:dyDescent="0.2">
      <c r="A113" s="7"/>
      <c r="I113" s="96">
        <f ca="1">YEAR(TODAY())-3</f>
        <v>2021</v>
      </c>
      <c r="J113" s="281"/>
      <c r="K113" s="282"/>
      <c r="M113" s="6"/>
    </row>
    <row r="114" spans="1:16" ht="18.75" customHeight="1" outlineLevel="1" thickBot="1" x14ac:dyDescent="0.25">
      <c r="A114" s="7"/>
      <c r="I114" s="97">
        <f ca="1">YEAR(TODAY())-4</f>
        <v>2020</v>
      </c>
      <c r="J114" s="283"/>
      <c r="K114" s="284"/>
      <c r="M114" s="6"/>
    </row>
    <row r="115" spans="1:16" ht="18.75" customHeight="1" outlineLevel="1" thickBot="1" x14ac:dyDescent="0.25">
      <c r="A115" s="2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1"/>
    </row>
    <row r="116" spans="1:16" ht="13.5" customHeight="1" x14ac:dyDescent="0.2"/>
    <row r="117" spans="1:16" ht="13.5" customHeight="1" x14ac:dyDescent="0.2"/>
    <row r="118" spans="1:16" ht="19.5" customHeight="1" outlineLevel="1" thickBot="1" x14ac:dyDescent="0.3">
      <c r="A118" s="70" t="s">
        <v>526</v>
      </c>
      <c r="B118" s="70"/>
      <c r="C118" s="70"/>
      <c r="D118" s="213"/>
      <c r="E118" s="213"/>
      <c r="F118" s="213"/>
      <c r="G118" s="213"/>
      <c r="H118" s="213"/>
      <c r="I118" s="213"/>
      <c r="J118" s="214"/>
      <c r="K118" s="213"/>
    </row>
    <row r="119" spans="1:16" ht="19.5" customHeight="1" outlineLevel="1" x14ac:dyDescent="0.2">
      <c r="A119" s="215" t="s">
        <v>514</v>
      </c>
      <c r="B119" s="136"/>
      <c r="C119" s="136"/>
      <c r="D119" s="136"/>
      <c r="E119" s="136"/>
      <c r="F119" s="136"/>
      <c r="G119" s="136"/>
      <c r="H119" s="136"/>
      <c r="I119" s="136"/>
      <c r="J119" s="196"/>
      <c r="K119" s="17" t="s">
        <v>532</v>
      </c>
      <c r="L119" s="17"/>
      <c r="M119" s="652"/>
      <c r="N119" s="653"/>
      <c r="O119" s="17"/>
      <c r="P119" s="18"/>
    </row>
    <row r="120" spans="1:16" ht="19.5" customHeight="1" outlineLevel="1" x14ac:dyDescent="0.2">
      <c r="A120" s="216" t="s">
        <v>515</v>
      </c>
      <c r="B120" s="138"/>
      <c r="C120" s="138"/>
      <c r="D120" s="138"/>
      <c r="E120" s="138"/>
      <c r="F120" s="138"/>
      <c r="G120" s="138"/>
      <c r="H120" s="138"/>
      <c r="I120" s="138"/>
      <c r="J120" s="197"/>
      <c r="K120" s="19" t="s">
        <v>533</v>
      </c>
      <c r="L120" s="19"/>
      <c r="M120" s="619"/>
      <c r="N120" s="620"/>
      <c r="O120" s="19" t="s">
        <v>534</v>
      </c>
      <c r="P120" s="204"/>
    </row>
    <row r="121" spans="1:16" ht="19.5" customHeight="1" outlineLevel="1" x14ac:dyDescent="0.2">
      <c r="A121" s="216" t="s">
        <v>516</v>
      </c>
      <c r="B121" s="138"/>
      <c r="C121" s="138"/>
      <c r="D121" s="138"/>
      <c r="E121" s="138"/>
      <c r="F121" s="138"/>
      <c r="G121" s="138"/>
      <c r="H121" s="138"/>
      <c r="I121" s="138"/>
      <c r="J121" s="197"/>
      <c r="P121" s="20"/>
    </row>
    <row r="122" spans="1:16" ht="19.5" customHeight="1" outlineLevel="1" x14ac:dyDescent="0.2">
      <c r="A122" s="216" t="s">
        <v>517</v>
      </c>
      <c r="B122" s="138"/>
      <c r="C122" s="138"/>
      <c r="D122" s="138"/>
      <c r="E122" s="138"/>
      <c r="F122" s="138"/>
      <c r="G122" s="138"/>
      <c r="H122" s="138"/>
      <c r="I122" s="138"/>
      <c r="J122" s="197"/>
      <c r="K122" s="217" t="s">
        <v>535</v>
      </c>
      <c r="L122" s="19"/>
      <c r="M122" s="19"/>
      <c r="N122" s="19"/>
      <c r="O122" s="619"/>
      <c r="P122" s="673"/>
    </row>
    <row r="123" spans="1:16" ht="19.5" customHeight="1" outlineLevel="1" x14ac:dyDescent="0.2">
      <c r="A123" s="216" t="s">
        <v>518</v>
      </c>
      <c r="B123" s="138"/>
      <c r="C123" s="138"/>
      <c r="D123" s="138"/>
      <c r="E123" s="138"/>
      <c r="F123" s="138"/>
      <c r="G123" s="138"/>
      <c r="H123" s="138"/>
      <c r="I123" s="138"/>
      <c r="J123" s="197"/>
      <c r="K123" s="217"/>
      <c r="L123" s="19"/>
      <c r="M123" s="19"/>
      <c r="N123" s="19"/>
      <c r="O123" s="19"/>
      <c r="P123" s="20"/>
    </row>
    <row r="124" spans="1:16" ht="19.5" customHeight="1" outlineLevel="1" x14ac:dyDescent="0.2">
      <c r="A124" s="216" t="s">
        <v>519</v>
      </c>
      <c r="B124" s="138"/>
      <c r="C124" s="138"/>
      <c r="D124" s="138"/>
      <c r="E124" s="138"/>
      <c r="F124" s="138"/>
      <c r="G124" s="138"/>
      <c r="H124" s="138"/>
      <c r="I124" s="138"/>
      <c r="J124" s="197"/>
      <c r="K124" s="217"/>
      <c r="L124" s="19"/>
      <c r="M124" s="19"/>
      <c r="N124" s="19"/>
      <c r="O124" s="19"/>
      <c r="P124" s="20"/>
    </row>
    <row r="125" spans="1:16" ht="19.5" customHeight="1" outlineLevel="1" x14ac:dyDescent="0.2">
      <c r="A125" s="216"/>
      <c r="B125" s="218" t="s">
        <v>527</v>
      </c>
      <c r="C125" s="218"/>
      <c r="D125" s="218"/>
      <c r="E125" s="138"/>
      <c r="F125" s="138"/>
      <c r="G125" s="138"/>
      <c r="H125" s="138"/>
      <c r="I125" s="138"/>
      <c r="J125" s="197"/>
      <c r="K125" s="217"/>
      <c r="L125" s="19"/>
      <c r="M125" s="19"/>
      <c r="N125" s="19"/>
      <c r="O125" s="19"/>
      <c r="P125" s="20"/>
    </row>
    <row r="126" spans="1:16" ht="19.5" customHeight="1" outlineLevel="1" x14ac:dyDescent="0.2">
      <c r="A126" s="216"/>
      <c r="B126" s="218" t="s">
        <v>528</v>
      </c>
      <c r="C126" s="138"/>
      <c r="D126" s="138"/>
      <c r="E126" s="218"/>
      <c r="F126" s="218"/>
      <c r="G126" s="138"/>
      <c r="H126" s="138"/>
      <c r="I126" s="138"/>
      <c r="J126" s="197"/>
      <c r="K126" s="217"/>
      <c r="L126" s="19"/>
      <c r="M126" s="19"/>
      <c r="N126" s="19"/>
      <c r="O126" s="19"/>
      <c r="P126" s="20"/>
    </row>
    <row r="127" spans="1:16" ht="19.5" customHeight="1" outlineLevel="1" x14ac:dyDescent="0.2">
      <c r="A127" s="216"/>
      <c r="B127" s="138" t="s">
        <v>529</v>
      </c>
      <c r="C127" s="138"/>
      <c r="D127" s="138"/>
      <c r="E127" s="138"/>
      <c r="F127" s="138"/>
      <c r="G127" s="138"/>
      <c r="H127" s="138"/>
      <c r="I127" s="138"/>
      <c r="J127" s="197"/>
      <c r="K127" s="217" t="s">
        <v>536</v>
      </c>
      <c r="L127" s="19"/>
      <c r="M127" s="19"/>
      <c r="N127" s="619"/>
      <c r="O127" s="620"/>
      <c r="P127" s="20"/>
    </row>
    <row r="128" spans="1:16" ht="19.5" customHeight="1" outlineLevel="1" x14ac:dyDescent="0.2">
      <c r="A128" s="216" t="s">
        <v>552</v>
      </c>
      <c r="B128" s="138"/>
      <c r="C128" s="138"/>
      <c r="D128" s="19"/>
      <c r="E128" s="19"/>
      <c r="F128" s="19"/>
      <c r="G128" s="19"/>
      <c r="H128" s="19"/>
      <c r="I128" s="19"/>
      <c r="J128" s="197"/>
      <c r="K128" s="19"/>
      <c r="L128" s="19"/>
      <c r="M128" s="19"/>
      <c r="N128" s="219"/>
      <c r="O128" s="219"/>
      <c r="P128" s="220"/>
    </row>
    <row r="129" spans="1:16" ht="19.5" customHeight="1" outlineLevel="1" x14ac:dyDescent="0.2">
      <c r="A129" s="628" t="s">
        <v>524</v>
      </c>
      <c r="B129" s="632"/>
      <c r="C129" s="632"/>
      <c r="D129" s="632"/>
      <c r="E129" s="632"/>
      <c r="F129" s="19"/>
      <c r="G129" s="19"/>
      <c r="H129" s="19"/>
      <c r="I129" s="19"/>
      <c r="J129" s="197"/>
      <c r="K129" s="19"/>
      <c r="L129" s="19"/>
      <c r="M129" s="138"/>
      <c r="N129" s="19"/>
      <c r="O129" s="19"/>
      <c r="P129" s="20"/>
    </row>
    <row r="130" spans="1:16" ht="19.5" customHeight="1" outlineLevel="1" x14ac:dyDescent="0.2">
      <c r="A130" s="221" t="s">
        <v>525</v>
      </c>
      <c r="B130" s="218"/>
      <c r="C130" s="218"/>
      <c r="D130" s="218"/>
      <c r="E130" s="218"/>
      <c r="F130" s="19"/>
      <c r="G130" s="19"/>
      <c r="H130" s="19"/>
      <c r="I130" s="222" t="s">
        <v>539</v>
      </c>
      <c r="J130" s="197"/>
      <c r="K130" s="138"/>
      <c r="L130" s="19"/>
      <c r="M130" s="138"/>
      <c r="N130" s="19"/>
      <c r="O130" s="19"/>
      <c r="P130" s="20"/>
    </row>
    <row r="131" spans="1:16" ht="19.5" customHeight="1" outlineLevel="1" x14ac:dyDescent="0.2">
      <c r="A131" s="628" t="s">
        <v>57</v>
      </c>
      <c r="B131" s="629"/>
      <c r="C131" s="629"/>
      <c r="D131" s="629"/>
      <c r="E131" s="633"/>
      <c r="F131" s="197"/>
      <c r="G131" s="674" t="s">
        <v>554</v>
      </c>
      <c r="H131" s="675"/>
      <c r="I131" s="678"/>
      <c r="J131" s="197"/>
      <c r="K131" s="679" t="s">
        <v>553</v>
      </c>
      <c r="L131" s="680"/>
      <c r="M131" s="680"/>
      <c r="N131" s="197"/>
      <c r="P131" s="20"/>
    </row>
    <row r="132" spans="1:16" ht="19.5" customHeight="1" outlineLevel="1" x14ac:dyDescent="0.2">
      <c r="A132" s="628" t="s">
        <v>59</v>
      </c>
      <c r="B132" s="629"/>
      <c r="C132" s="629"/>
      <c r="D132" s="629"/>
      <c r="E132" s="629"/>
      <c r="G132" s="19"/>
      <c r="H132" s="19"/>
      <c r="I132" s="19"/>
      <c r="J132" s="197"/>
      <c r="K132" s="19"/>
      <c r="L132" s="19"/>
      <c r="M132" s="19"/>
      <c r="N132" s="19"/>
      <c r="O132" s="19"/>
      <c r="P132" s="20"/>
    </row>
    <row r="133" spans="1:16" ht="19.5" customHeight="1" outlineLevel="1" thickBot="1" x14ac:dyDescent="0.25">
      <c r="A133" s="630" t="s">
        <v>246</v>
      </c>
      <c r="B133" s="631"/>
      <c r="C133" s="631"/>
      <c r="D133" s="631"/>
      <c r="E133" s="631"/>
      <c r="F133" s="198"/>
      <c r="G133" s="676" t="s">
        <v>79</v>
      </c>
      <c r="H133" s="677"/>
      <c r="I133" s="681"/>
      <c r="J133" s="670"/>
      <c r="K133" s="671"/>
      <c r="L133" s="671"/>
      <c r="M133" s="671"/>
      <c r="N133" s="671"/>
      <c r="O133" s="671"/>
      <c r="P133" s="672"/>
    </row>
    <row r="134" spans="1:16" ht="13.5" customHeight="1" x14ac:dyDescent="0.2"/>
    <row r="135" spans="1:16" ht="19.5" customHeight="1" outlineLevel="1" thickBot="1" x14ac:dyDescent="0.3">
      <c r="A135" s="70" t="s">
        <v>537</v>
      </c>
      <c r="B135" s="70"/>
      <c r="C135" s="70"/>
      <c r="D135" s="213"/>
      <c r="E135" s="213"/>
      <c r="F135" s="213"/>
      <c r="G135" s="213"/>
      <c r="H135" s="213"/>
      <c r="I135" s="213"/>
      <c r="J135" s="214"/>
      <c r="K135" s="213"/>
    </row>
    <row r="136" spans="1:16" ht="19.5" customHeight="1" outlineLevel="1" x14ac:dyDescent="0.2">
      <c r="A136" s="215" t="s">
        <v>520</v>
      </c>
      <c r="B136" s="136"/>
      <c r="C136" s="136"/>
      <c r="D136" s="136"/>
      <c r="E136" s="136"/>
      <c r="F136" s="136"/>
      <c r="G136" s="136"/>
      <c r="H136" s="136"/>
      <c r="I136" s="136"/>
      <c r="J136" s="196"/>
      <c r="K136" s="136"/>
      <c r="L136" s="17"/>
      <c r="M136" s="17"/>
      <c r="N136" s="17"/>
      <c r="O136" s="17"/>
      <c r="P136" s="18"/>
    </row>
    <row r="137" spans="1:16" ht="19.5" customHeight="1" outlineLevel="1" x14ac:dyDescent="0.2">
      <c r="A137" s="221" t="s">
        <v>538</v>
      </c>
      <c r="B137" s="138"/>
      <c r="C137" s="138"/>
      <c r="D137" s="138"/>
      <c r="E137" s="138"/>
      <c r="F137" s="138"/>
      <c r="G137" s="138"/>
      <c r="H137" s="138"/>
      <c r="I137" s="222" t="s">
        <v>539</v>
      </c>
      <c r="J137" s="197"/>
      <c r="K137" s="138"/>
      <c r="L137" s="19"/>
      <c r="M137" s="19"/>
      <c r="N137" s="19"/>
      <c r="O137" s="19"/>
      <c r="P137" s="20"/>
    </row>
    <row r="138" spans="1:16" ht="19.5" customHeight="1" outlineLevel="1" x14ac:dyDescent="0.2">
      <c r="A138" s="221" t="s">
        <v>530</v>
      </c>
      <c r="B138" s="218"/>
      <c r="C138" s="138"/>
      <c r="D138" s="138"/>
      <c r="E138" s="138"/>
      <c r="F138" s="138"/>
      <c r="G138" s="138"/>
      <c r="H138" s="138"/>
      <c r="I138" s="138"/>
      <c r="J138" s="197"/>
      <c r="K138" s="19" t="s">
        <v>540</v>
      </c>
      <c r="L138" s="19"/>
      <c r="M138" s="19"/>
      <c r="N138" s="19"/>
      <c r="O138" s="199"/>
      <c r="P138" s="20"/>
    </row>
    <row r="139" spans="1:16" ht="19.5" customHeight="1" outlineLevel="1" x14ac:dyDescent="0.2">
      <c r="A139" s="221" t="s">
        <v>521</v>
      </c>
      <c r="B139" s="218"/>
      <c r="C139" s="138"/>
      <c r="D139" s="138"/>
      <c r="E139" s="138"/>
      <c r="F139" s="138"/>
      <c r="G139" s="138"/>
      <c r="H139" s="138"/>
      <c r="I139" s="138"/>
      <c r="J139" s="197"/>
      <c r="K139" s="674" t="s">
        <v>541</v>
      </c>
      <c r="L139" s="675"/>
      <c r="M139" s="199"/>
      <c r="N139" s="223" t="s">
        <v>542</v>
      </c>
      <c r="O139" s="199"/>
      <c r="P139" s="20"/>
    </row>
    <row r="140" spans="1:16" ht="19.5" customHeight="1" outlineLevel="1" x14ac:dyDescent="0.2">
      <c r="A140" s="221" t="s">
        <v>531</v>
      </c>
      <c r="B140" s="218"/>
      <c r="C140" s="138"/>
      <c r="D140" s="138"/>
      <c r="E140" s="138"/>
      <c r="F140" s="138"/>
      <c r="G140" s="138"/>
      <c r="H140" s="138"/>
      <c r="I140" s="138"/>
      <c r="J140" s="197"/>
      <c r="K140" s="674" t="s">
        <v>543</v>
      </c>
      <c r="L140" s="675"/>
      <c r="M140" s="199"/>
      <c r="N140" s="19"/>
      <c r="O140" s="19"/>
      <c r="P140" s="20"/>
    </row>
    <row r="141" spans="1:16" ht="19.5" customHeight="1" outlineLevel="1" thickBot="1" x14ac:dyDescent="0.25">
      <c r="A141" s="224" t="s">
        <v>522</v>
      </c>
      <c r="B141" s="225"/>
      <c r="C141" s="225"/>
      <c r="D141" s="225"/>
      <c r="E141" s="225"/>
      <c r="F141" s="225"/>
      <c r="G141" s="225"/>
      <c r="H141" s="225"/>
      <c r="I141" s="225"/>
      <c r="J141" s="198"/>
      <c r="K141" s="676" t="s">
        <v>544</v>
      </c>
      <c r="L141" s="677"/>
      <c r="M141" s="200"/>
      <c r="N141" s="21"/>
      <c r="O141" s="21"/>
      <c r="P141" s="142"/>
    </row>
    <row r="142" spans="1:16" ht="13.5" customHeight="1" x14ac:dyDescent="0.2"/>
    <row r="143" spans="1:16" ht="19.5" customHeight="1" outlineLevel="1" thickBot="1" x14ac:dyDescent="0.3">
      <c r="A143" s="70" t="s">
        <v>545</v>
      </c>
      <c r="B143" s="70"/>
      <c r="C143" s="70"/>
      <c r="D143" s="213"/>
      <c r="E143" s="213"/>
      <c r="F143" s="213"/>
      <c r="G143" s="213"/>
      <c r="H143" s="213"/>
      <c r="I143" s="213"/>
      <c r="J143" s="213"/>
      <c r="K143" s="213"/>
    </row>
    <row r="144" spans="1:16" ht="19.5" customHeight="1" outlineLevel="1" x14ac:dyDescent="0.2">
      <c r="A144" s="226" t="s">
        <v>523</v>
      </c>
      <c r="B144" s="136"/>
      <c r="C144" s="136"/>
      <c r="D144" s="136"/>
      <c r="E144" s="136"/>
      <c r="F144" s="136"/>
      <c r="G144" s="136"/>
      <c r="H144" s="136"/>
      <c r="I144" s="136"/>
      <c r="J144" s="196"/>
      <c r="K144" s="2" t="s">
        <v>549</v>
      </c>
      <c r="L144" s="2"/>
      <c r="M144" s="201"/>
      <c r="N144" s="2" t="s">
        <v>550</v>
      </c>
      <c r="O144" s="2"/>
      <c r="P144" s="202" t="s">
        <v>551</v>
      </c>
    </row>
    <row r="145" spans="1:17" ht="19.5" customHeight="1" outlineLevel="1" x14ac:dyDescent="0.2">
      <c r="A145" s="221" t="s">
        <v>546</v>
      </c>
      <c r="B145" s="138"/>
      <c r="C145" s="138"/>
      <c r="D145" s="138"/>
      <c r="E145" s="138"/>
      <c r="F145" s="138"/>
      <c r="G145" s="138"/>
      <c r="H145" s="138"/>
      <c r="I145" s="138"/>
      <c r="J145" s="197"/>
      <c r="K145" s="217" t="s">
        <v>549</v>
      </c>
      <c r="L145" s="19"/>
      <c r="M145" s="199"/>
      <c r="N145" s="19" t="s">
        <v>550</v>
      </c>
      <c r="O145" s="19"/>
      <c r="P145" s="203" t="s">
        <v>551</v>
      </c>
    </row>
    <row r="146" spans="1:17" ht="19.5" customHeight="1" outlineLevel="1" x14ac:dyDescent="0.2">
      <c r="A146" s="227"/>
      <c r="B146" s="218" t="s">
        <v>547</v>
      </c>
      <c r="C146" s="138"/>
      <c r="D146" s="138"/>
      <c r="E146" s="138"/>
      <c r="F146" s="138"/>
      <c r="G146" s="138"/>
      <c r="H146" s="138"/>
      <c r="I146" s="138"/>
      <c r="J146" s="197"/>
      <c r="K146" s="138"/>
      <c r="L146" s="19"/>
      <c r="M146" s="19"/>
      <c r="N146" s="19"/>
      <c r="O146" s="19"/>
      <c r="P146" s="20"/>
    </row>
    <row r="147" spans="1:17" ht="19.5" customHeight="1" outlineLevel="1" thickBot="1" x14ac:dyDescent="0.25">
      <c r="A147" s="34"/>
      <c r="B147" s="228" t="s">
        <v>548</v>
      </c>
      <c r="C147" s="21"/>
      <c r="D147" s="21"/>
      <c r="E147" s="21"/>
      <c r="F147" s="21"/>
      <c r="G147" s="21"/>
      <c r="H147" s="21"/>
      <c r="I147" s="21"/>
      <c r="J147" s="198"/>
      <c r="K147" s="21"/>
      <c r="L147" s="21"/>
      <c r="M147" s="21"/>
      <c r="N147" s="21"/>
      <c r="O147" s="21"/>
      <c r="P147" s="142"/>
    </row>
    <row r="148" spans="1:17" ht="13.5" customHeight="1" x14ac:dyDescent="0.2"/>
    <row r="149" spans="1:17" ht="18" customHeight="1" thickBot="1" x14ac:dyDescent="0.3">
      <c r="A149" s="70" t="str">
        <f ca="1">"8. Fragen zum Jahr "&amp;YEAR(TODAY())-2&amp;", "&amp;YEAR(TODAY())-1&amp;", "&amp;YEAR(TODAY())&amp;" und ein Blick in die Zukunft"</f>
        <v>8. Fragen zum Jahr 2022, 2023, 2024 und ein Blick in die Zukunft</v>
      </c>
      <c r="B149" s="69"/>
      <c r="C149" s="69"/>
      <c r="D149" s="69"/>
      <c r="E149" s="69"/>
      <c r="F149" s="70"/>
    </row>
    <row r="150" spans="1:17" ht="19.5" customHeight="1" outlineLevel="1" x14ac:dyDescent="0.2">
      <c r="A150" s="132" t="s">
        <v>105</v>
      </c>
      <c r="B150" s="136"/>
      <c r="C150" s="136"/>
      <c r="D150" s="136"/>
      <c r="E150" s="136"/>
      <c r="F150" s="136"/>
      <c r="G150" s="137"/>
      <c r="H150" s="59"/>
      <c r="I150" s="17"/>
      <c r="J150" s="17"/>
      <c r="K150" s="17"/>
      <c r="L150" s="17"/>
      <c r="M150" s="17"/>
      <c r="N150" s="17"/>
      <c r="O150" s="17"/>
      <c r="P150" s="18"/>
    </row>
    <row r="151" spans="1:17" ht="19.5" customHeight="1" outlineLevel="1" x14ac:dyDescent="0.2">
      <c r="A151" s="133" t="s">
        <v>117</v>
      </c>
      <c r="B151" s="134"/>
      <c r="C151" s="138"/>
      <c r="D151" s="138"/>
      <c r="E151" s="138"/>
      <c r="F151" s="138"/>
      <c r="G151" s="138"/>
      <c r="H151" s="138"/>
      <c r="I151" s="689" t="s">
        <v>118</v>
      </c>
      <c r="J151" s="690"/>
      <c r="K151" s="62"/>
      <c r="L151" s="139" t="s">
        <v>119</v>
      </c>
      <c r="M151" s="62"/>
      <c r="N151" s="140" t="s">
        <v>120</v>
      </c>
      <c r="O151" s="19"/>
      <c r="P151" s="20"/>
    </row>
    <row r="152" spans="1:17" ht="19.5" customHeight="1" outlineLevel="1" x14ac:dyDescent="0.2">
      <c r="A152" s="131" t="s">
        <v>106</v>
      </c>
      <c r="B152" s="141"/>
      <c r="C152" s="141"/>
      <c r="D152" s="19"/>
      <c r="E152" s="51"/>
      <c r="F152" s="19"/>
      <c r="G152" s="324" t="s">
        <v>107</v>
      </c>
      <c r="H152" s="325"/>
      <c r="I152" s="51"/>
      <c r="J152" s="141" t="s">
        <v>108</v>
      </c>
      <c r="K152" s="51"/>
      <c r="L152" s="19"/>
      <c r="M152" s="19"/>
      <c r="N152" s="19"/>
      <c r="O152" s="19"/>
      <c r="P152" s="20"/>
    </row>
    <row r="153" spans="1:17" ht="19.5" customHeight="1" outlineLevel="1" x14ac:dyDescent="0.2">
      <c r="A153" s="323" t="s">
        <v>109</v>
      </c>
      <c r="B153" s="324"/>
      <c r="C153" s="324"/>
      <c r="D153" s="324"/>
      <c r="E153" s="324"/>
      <c r="F153" s="324"/>
      <c r="G153" s="324"/>
      <c r="H153" s="324"/>
      <c r="I153" s="621" t="s">
        <v>110</v>
      </c>
      <c r="J153" s="621"/>
      <c r="K153" s="621"/>
      <c r="L153" s="621"/>
      <c r="M153" s="621"/>
      <c r="N153" s="621"/>
      <c r="O153" s="621"/>
      <c r="P153" s="622"/>
    </row>
    <row r="154" spans="1:17" ht="19.5" customHeight="1" outlineLevel="1" x14ac:dyDescent="0.2">
      <c r="A154" s="623"/>
      <c r="B154" s="624"/>
      <c r="C154" s="624"/>
      <c r="D154" s="624"/>
      <c r="E154" s="624"/>
      <c r="F154" s="624"/>
      <c r="G154" s="624"/>
      <c r="H154" s="624"/>
      <c r="I154" s="624"/>
      <c r="J154" s="624"/>
      <c r="K154" s="624"/>
      <c r="L154" s="624"/>
      <c r="M154" s="624"/>
      <c r="N154" s="624"/>
      <c r="O154" s="624"/>
      <c r="P154" s="625"/>
    </row>
    <row r="155" spans="1:17" ht="19.5" customHeight="1" outlineLevel="1" x14ac:dyDescent="0.2">
      <c r="A155" s="133" t="s">
        <v>111</v>
      </c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60"/>
      <c r="N155" s="626" t="s">
        <v>112</v>
      </c>
      <c r="O155" s="627"/>
      <c r="P155" s="20"/>
    </row>
    <row r="156" spans="1:17" ht="19.5" customHeight="1" outlineLevel="1" x14ac:dyDescent="0.25">
      <c r="A156" s="133" t="s">
        <v>113</v>
      </c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20"/>
      <c r="Q156" s="32"/>
    </row>
    <row r="157" spans="1:17" ht="19.5" customHeight="1" outlineLevel="1" x14ac:dyDescent="0.2">
      <c r="A157" s="133" t="s">
        <v>114</v>
      </c>
      <c r="B157" s="19"/>
      <c r="C157" s="60"/>
      <c r="D157" s="684" t="s">
        <v>115</v>
      </c>
      <c r="E157" s="685"/>
      <c r="F157" s="60"/>
      <c r="G157" s="19"/>
      <c r="H157" s="19"/>
      <c r="I157" s="19"/>
      <c r="J157" s="19"/>
      <c r="K157" s="19"/>
      <c r="L157" s="19"/>
      <c r="M157" s="19"/>
      <c r="N157" s="19"/>
      <c r="O157" s="19"/>
      <c r="P157" s="20"/>
    </row>
    <row r="158" spans="1:17" ht="19.5" customHeight="1" outlineLevel="1" thickBot="1" x14ac:dyDescent="0.25">
      <c r="A158" s="686" t="s">
        <v>116</v>
      </c>
      <c r="B158" s="687"/>
      <c r="C158" s="687"/>
      <c r="D158" s="687"/>
      <c r="E158" s="687"/>
      <c r="F158" s="687"/>
      <c r="G158" s="687"/>
      <c r="H158" s="687"/>
      <c r="I158" s="687"/>
      <c r="J158" s="687"/>
      <c r="K158" s="687"/>
      <c r="L158" s="688"/>
      <c r="M158" s="52"/>
      <c r="N158" s="21"/>
      <c r="O158" s="21"/>
      <c r="P158" s="142"/>
    </row>
    <row r="161" spans="1:16" ht="18" customHeight="1" thickBot="1" x14ac:dyDescent="0.3">
      <c r="A161" s="589" t="s">
        <v>559</v>
      </c>
      <c r="B161" s="589"/>
      <c r="C161" s="589"/>
      <c r="D161" s="589"/>
      <c r="E161" s="589"/>
    </row>
    <row r="162" spans="1:16" ht="18" customHeight="1" outlineLevel="1" x14ac:dyDescent="0.2">
      <c r="A162" s="288" t="s">
        <v>80</v>
      </c>
      <c r="B162" s="289"/>
      <c r="C162" s="289"/>
      <c r="D162" s="289"/>
      <c r="E162" s="289"/>
      <c r="F162" s="289"/>
      <c r="G162" s="289"/>
      <c r="H162" s="290"/>
      <c r="I162" s="288" t="s">
        <v>81</v>
      </c>
      <c r="J162" s="289"/>
      <c r="K162" s="289"/>
      <c r="L162" s="289"/>
      <c r="M162" s="289"/>
      <c r="N162" s="289"/>
      <c r="O162" s="289"/>
      <c r="P162" s="290"/>
    </row>
    <row r="163" spans="1:16" ht="18" customHeight="1" outlineLevel="1" thickBot="1" x14ac:dyDescent="0.25">
      <c r="A163" s="23"/>
      <c r="H163" s="6"/>
      <c r="I163" s="7"/>
      <c r="P163" s="6"/>
    </row>
    <row r="164" spans="1:16" ht="18" customHeight="1" outlineLevel="1" thickBot="1" x14ac:dyDescent="0.25">
      <c r="A164" s="7"/>
      <c r="B164" s="334"/>
      <c r="C164" s="335"/>
      <c r="D164" s="336"/>
      <c r="H164" s="6"/>
      <c r="I164" s="7"/>
      <c r="J164" s="334"/>
      <c r="K164" s="335"/>
      <c r="L164" s="336"/>
      <c r="P164" s="6"/>
    </row>
    <row r="165" spans="1:16" ht="18" customHeight="1" outlineLevel="1" thickBot="1" x14ac:dyDescent="0.25">
      <c r="A165" s="24"/>
      <c r="B165" s="3"/>
      <c r="C165" s="3"/>
      <c r="D165" s="3"/>
      <c r="E165" s="3"/>
      <c r="F165" s="3"/>
      <c r="G165" s="3"/>
      <c r="H165" s="1"/>
      <c r="I165" s="24"/>
      <c r="J165" s="3"/>
      <c r="K165" s="3"/>
      <c r="L165" s="3"/>
      <c r="M165" s="3"/>
      <c r="N165" s="3"/>
      <c r="O165" s="3"/>
      <c r="P165" s="1"/>
    </row>
    <row r="166" spans="1:16" ht="13.5" customHeight="1" outlineLevel="1" x14ac:dyDescent="0.2"/>
    <row r="167" spans="1:16" ht="13.5" customHeight="1" outlineLevel="1" thickBot="1" x14ac:dyDescent="0.25"/>
    <row r="168" spans="1:16" ht="18" customHeight="1" outlineLevel="1" x14ac:dyDescent="0.2">
      <c r="A168" s="71"/>
      <c r="B168" s="2"/>
      <c r="C168" s="2"/>
      <c r="D168" s="2"/>
      <c r="E168" s="84" t="s">
        <v>200</v>
      </c>
      <c r="F168" s="340" t="s">
        <v>201</v>
      </c>
      <c r="G168" s="340"/>
      <c r="H168" s="2"/>
      <c r="I168" s="2"/>
      <c r="J168" s="2"/>
      <c r="K168" s="2"/>
      <c r="L168" s="2"/>
      <c r="M168" s="2"/>
      <c r="N168" s="2"/>
      <c r="O168" s="2"/>
      <c r="P168" s="4"/>
    </row>
    <row r="169" spans="1:16" ht="18" customHeight="1" outlineLevel="1" x14ac:dyDescent="0.2">
      <c r="A169" s="339" t="s">
        <v>283</v>
      </c>
      <c r="B169" s="326"/>
      <c r="C169" s="326"/>
      <c r="D169" s="327"/>
      <c r="E169" s="205"/>
      <c r="F169" s="682"/>
      <c r="G169" s="683"/>
      <c r="P169" s="6"/>
    </row>
    <row r="170" spans="1:16" ht="18" customHeight="1" outlineLevel="1" x14ac:dyDescent="0.2">
      <c r="A170" s="326" t="s">
        <v>247</v>
      </c>
      <c r="B170" s="326"/>
      <c r="C170" s="326"/>
      <c r="D170" s="327"/>
      <c r="E170" s="331"/>
      <c r="F170" s="332"/>
      <c r="G170" s="332"/>
      <c r="H170" s="332"/>
      <c r="I170" s="332"/>
      <c r="J170" s="332"/>
      <c r="K170" s="333"/>
      <c r="L170" s="207" t="s">
        <v>248</v>
      </c>
      <c r="P170" s="6"/>
    </row>
    <row r="171" spans="1:16" ht="18" customHeight="1" outlineLevel="1" x14ac:dyDescent="0.2">
      <c r="A171" s="326" t="s">
        <v>284</v>
      </c>
      <c r="B171" s="326"/>
      <c r="C171" s="326"/>
      <c r="D171" s="327"/>
      <c r="E171" s="205"/>
      <c r="F171" s="639" t="s">
        <v>280</v>
      </c>
      <c r="G171" s="640"/>
      <c r="H171" s="641" t="s">
        <v>282</v>
      </c>
      <c r="I171" s="642"/>
      <c r="J171" s="642"/>
      <c r="K171" s="642"/>
      <c r="L171" s="642"/>
      <c r="M171" s="642"/>
      <c r="P171" s="6"/>
    </row>
    <row r="172" spans="1:16" ht="18" customHeight="1" outlineLevel="1" x14ac:dyDescent="0.2">
      <c r="A172" s="326" t="s">
        <v>323</v>
      </c>
      <c r="B172" s="326"/>
      <c r="C172" s="326"/>
      <c r="D172" s="327"/>
      <c r="E172" s="205"/>
      <c r="F172" s="206" t="s">
        <v>324</v>
      </c>
      <c r="G172" s="207"/>
      <c r="H172" s="208"/>
      <c r="I172" s="207"/>
      <c r="J172" s="209" t="s">
        <v>325</v>
      </c>
      <c r="K172" s="207"/>
      <c r="L172" s="207"/>
      <c r="M172" s="207"/>
      <c r="P172" s="6"/>
    </row>
    <row r="173" spans="1:16" ht="18" customHeight="1" outlineLevel="1" x14ac:dyDescent="0.2">
      <c r="A173" s="326" t="s">
        <v>555</v>
      </c>
      <c r="B173" s="326"/>
      <c r="C173" s="326"/>
      <c r="D173" s="327"/>
      <c r="E173" s="205"/>
      <c r="F173" s="229" t="s">
        <v>335</v>
      </c>
      <c r="G173" s="230"/>
      <c r="H173" s="230"/>
      <c r="I173" s="230"/>
      <c r="J173" s="230"/>
      <c r="K173" s="207"/>
      <c r="L173" s="207"/>
      <c r="P173" s="6"/>
    </row>
    <row r="174" spans="1:16" ht="18" customHeight="1" outlineLevel="1" x14ac:dyDescent="0.2">
      <c r="A174" s="326" t="s">
        <v>556</v>
      </c>
      <c r="B174" s="326"/>
      <c r="C174" s="326"/>
      <c r="D174" s="327"/>
      <c r="E174" s="205"/>
      <c r="F174" s="229" t="s">
        <v>335</v>
      </c>
      <c r="G174" s="230"/>
      <c r="H174" s="230"/>
      <c r="I174" s="230"/>
      <c r="J174" s="230"/>
      <c r="K174" s="207"/>
      <c r="L174" s="207"/>
      <c r="P174" s="6"/>
    </row>
    <row r="175" spans="1:16" ht="18" customHeight="1" outlineLevel="1" thickBo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1"/>
    </row>
    <row r="176" spans="1:16" ht="13.5" customHeight="1" x14ac:dyDescent="0.2">
      <c r="A176" s="72"/>
      <c r="B176" s="72"/>
      <c r="C176" s="72"/>
    </row>
    <row r="177" spans="1:16" ht="13.5" customHeight="1" x14ac:dyDescent="0.2"/>
    <row r="178" spans="1:16" ht="18" customHeight="1" thickBot="1" x14ac:dyDescent="0.3">
      <c r="A178" s="70" t="s">
        <v>560</v>
      </c>
      <c r="B178" s="69"/>
      <c r="C178" s="69"/>
      <c r="D178" s="69"/>
      <c r="E178" s="69"/>
      <c r="F178" s="69"/>
      <c r="G178" s="69"/>
    </row>
    <row r="179" spans="1:16" ht="19.5" customHeight="1" outlineLevel="1" x14ac:dyDescent="0.2">
      <c r="A179" s="317"/>
      <c r="B179" s="318"/>
      <c r="C179" s="318"/>
      <c r="D179" s="318"/>
      <c r="E179" s="318"/>
      <c r="F179" s="318"/>
      <c r="G179" s="318"/>
      <c r="H179" s="318"/>
      <c r="I179" s="318"/>
      <c r="J179" s="318"/>
      <c r="K179" s="318"/>
      <c r="L179" s="318"/>
      <c r="M179" s="318"/>
      <c r="N179" s="318"/>
      <c r="O179" s="318"/>
      <c r="P179" s="319"/>
    </row>
    <row r="180" spans="1:16" ht="19.5" customHeight="1" outlineLevel="1" x14ac:dyDescent="0.2">
      <c r="A180" s="320"/>
      <c r="B180" s="321"/>
      <c r="C180" s="321"/>
      <c r="D180" s="321"/>
      <c r="E180" s="321"/>
      <c r="F180" s="321"/>
      <c r="G180" s="321"/>
      <c r="H180" s="321"/>
      <c r="I180" s="321"/>
      <c r="J180" s="321"/>
      <c r="K180" s="321"/>
      <c r="L180" s="321"/>
      <c r="M180" s="321"/>
      <c r="N180" s="321"/>
      <c r="O180" s="321"/>
      <c r="P180" s="322"/>
    </row>
    <row r="181" spans="1:16" ht="19.5" customHeight="1" outlineLevel="1" x14ac:dyDescent="0.2">
      <c r="A181" s="320"/>
      <c r="B181" s="321"/>
      <c r="C181" s="321"/>
      <c r="D181" s="321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2"/>
    </row>
    <row r="182" spans="1:16" ht="19.5" customHeight="1" outlineLevel="1" x14ac:dyDescent="0.2">
      <c r="A182" s="320"/>
      <c r="B182" s="321"/>
      <c r="C182" s="321"/>
      <c r="D182" s="321"/>
      <c r="E182" s="321"/>
      <c r="F182" s="321"/>
      <c r="G182" s="321"/>
      <c r="H182" s="321"/>
      <c r="I182" s="321"/>
      <c r="J182" s="321"/>
      <c r="K182" s="321"/>
      <c r="L182" s="321"/>
      <c r="M182" s="321"/>
      <c r="N182" s="321"/>
      <c r="O182" s="321"/>
      <c r="P182" s="322"/>
    </row>
    <row r="183" spans="1:16" ht="19.5" customHeight="1" outlineLevel="1" x14ac:dyDescent="0.2">
      <c r="A183" s="320"/>
      <c r="B183" s="321"/>
      <c r="C183" s="321"/>
      <c r="D183" s="321"/>
      <c r="E183" s="321"/>
      <c r="F183" s="321"/>
      <c r="G183" s="321"/>
      <c r="H183" s="321"/>
      <c r="I183" s="321"/>
      <c r="J183" s="321"/>
      <c r="K183" s="321"/>
      <c r="L183" s="321"/>
      <c r="M183" s="321"/>
      <c r="N183" s="321"/>
      <c r="O183" s="321"/>
      <c r="P183" s="322"/>
    </row>
    <row r="184" spans="1:16" ht="19.5" customHeight="1" outlineLevel="1" x14ac:dyDescent="0.2">
      <c r="A184" s="320"/>
      <c r="B184" s="321"/>
      <c r="C184" s="321"/>
      <c r="D184" s="321"/>
      <c r="E184" s="321"/>
      <c r="F184" s="321"/>
      <c r="G184" s="321"/>
      <c r="H184" s="321"/>
      <c r="I184" s="321"/>
      <c r="J184" s="321"/>
      <c r="K184" s="321"/>
      <c r="L184" s="321"/>
      <c r="M184" s="321"/>
      <c r="N184" s="321"/>
      <c r="O184" s="321"/>
      <c r="P184" s="322"/>
    </row>
    <row r="185" spans="1:16" ht="19.5" customHeight="1" outlineLevel="1" x14ac:dyDescent="0.2">
      <c r="A185" s="320"/>
      <c r="B185" s="321"/>
      <c r="C185" s="321"/>
      <c r="D185" s="321"/>
      <c r="E185" s="321"/>
      <c r="F185" s="321"/>
      <c r="G185" s="321"/>
      <c r="H185" s="321"/>
      <c r="I185" s="321"/>
      <c r="J185" s="321"/>
      <c r="K185" s="321"/>
      <c r="L185" s="321"/>
      <c r="M185" s="321"/>
      <c r="N185" s="321"/>
      <c r="O185" s="321"/>
      <c r="P185" s="322"/>
    </row>
    <row r="186" spans="1:16" ht="19.5" customHeight="1" outlineLevel="1" x14ac:dyDescent="0.2">
      <c r="A186" s="320"/>
      <c r="B186" s="321"/>
      <c r="C186" s="321"/>
      <c r="D186" s="321"/>
      <c r="E186" s="321"/>
      <c r="F186" s="321"/>
      <c r="G186" s="321"/>
      <c r="H186" s="321"/>
      <c r="I186" s="321"/>
      <c r="J186" s="321"/>
      <c r="K186" s="321"/>
      <c r="L186" s="321"/>
      <c r="M186" s="321"/>
      <c r="N186" s="321"/>
      <c r="O186" s="321"/>
      <c r="P186" s="322"/>
    </row>
    <row r="187" spans="1:16" ht="19.5" customHeight="1" outlineLevel="1" x14ac:dyDescent="0.2">
      <c r="A187" s="320"/>
      <c r="B187" s="321"/>
      <c r="C187" s="321"/>
      <c r="D187" s="321"/>
      <c r="E187" s="321"/>
      <c r="F187" s="321"/>
      <c r="G187" s="321"/>
      <c r="H187" s="321"/>
      <c r="I187" s="321"/>
      <c r="J187" s="321"/>
      <c r="K187" s="321"/>
      <c r="L187" s="321"/>
      <c r="M187" s="321"/>
      <c r="N187" s="321"/>
      <c r="O187" s="321"/>
      <c r="P187" s="322"/>
    </row>
    <row r="188" spans="1:16" ht="19.5" customHeight="1" outlineLevel="1" x14ac:dyDescent="0.2">
      <c r="A188" s="320"/>
      <c r="B188" s="321"/>
      <c r="C188" s="321"/>
      <c r="D188" s="321"/>
      <c r="E188" s="321"/>
      <c r="F188" s="321"/>
      <c r="G188" s="321"/>
      <c r="H188" s="321"/>
      <c r="I188" s="321"/>
      <c r="J188" s="321"/>
      <c r="K188" s="321"/>
      <c r="L188" s="321"/>
      <c r="M188" s="321"/>
      <c r="N188" s="321"/>
      <c r="O188" s="321"/>
      <c r="P188" s="322"/>
    </row>
    <row r="189" spans="1:16" ht="19.5" customHeight="1" outlineLevel="1" x14ac:dyDescent="0.2">
      <c r="A189" s="320"/>
      <c r="B189" s="321"/>
      <c r="C189" s="321"/>
      <c r="D189" s="321"/>
      <c r="E189" s="321"/>
      <c r="F189" s="321"/>
      <c r="G189" s="321"/>
      <c r="H189" s="321"/>
      <c r="I189" s="321"/>
      <c r="J189" s="321"/>
      <c r="K189" s="321"/>
      <c r="L189" s="321"/>
      <c r="M189" s="321"/>
      <c r="N189" s="321"/>
      <c r="O189" s="321"/>
      <c r="P189" s="322"/>
    </row>
    <row r="190" spans="1:16" ht="19.5" customHeight="1" outlineLevel="1" x14ac:dyDescent="0.2">
      <c r="A190" s="320"/>
      <c r="B190" s="321"/>
      <c r="C190" s="321"/>
      <c r="D190" s="321"/>
      <c r="E190" s="321"/>
      <c r="F190" s="321"/>
      <c r="G190" s="321"/>
      <c r="H190" s="321"/>
      <c r="I190" s="321"/>
      <c r="J190" s="321"/>
      <c r="K190" s="321"/>
      <c r="L190" s="321"/>
      <c r="M190" s="321"/>
      <c r="N190" s="321"/>
      <c r="O190" s="321"/>
      <c r="P190" s="322"/>
    </row>
    <row r="191" spans="1:16" ht="19.5" customHeight="1" outlineLevel="1" thickBot="1" x14ac:dyDescent="0.25">
      <c r="A191" s="297"/>
      <c r="B191" s="298"/>
      <c r="C191" s="298"/>
      <c r="D191" s="298"/>
      <c r="E191" s="298"/>
      <c r="F191" s="298"/>
      <c r="G191" s="298"/>
      <c r="H191" s="298"/>
      <c r="I191" s="298"/>
      <c r="J191" s="298"/>
      <c r="K191" s="298"/>
      <c r="L191" s="298"/>
      <c r="M191" s="298"/>
      <c r="N191" s="298"/>
      <c r="O191" s="298"/>
      <c r="P191" s="299"/>
    </row>
    <row r="193" spans="1:11" ht="11.25" customHeight="1" x14ac:dyDescent="0.2"/>
    <row r="194" spans="1:11" hidden="1" x14ac:dyDescent="0.2"/>
    <row r="195" spans="1:11" ht="32.25" hidden="1" customHeight="1" x14ac:dyDescent="0.2"/>
    <row r="196" spans="1:11" ht="27" hidden="1" customHeight="1" thickBot="1" x14ac:dyDescent="0.25"/>
    <row r="197" spans="1:11" ht="13.5" hidden="1" thickBot="1" x14ac:dyDescent="0.25">
      <c r="D197" s="35" t="s">
        <v>331</v>
      </c>
      <c r="E197" s="36">
        <v>661</v>
      </c>
    </row>
    <row r="198" spans="1:11" ht="13.5" hidden="1" thickBot="1" x14ac:dyDescent="0.25">
      <c r="D198" s="35" t="s">
        <v>332</v>
      </c>
      <c r="E198" s="36">
        <v>651</v>
      </c>
    </row>
    <row r="199" spans="1:11" ht="13.5" hidden="1" thickBot="1" x14ac:dyDescent="0.25">
      <c r="D199" s="35" t="s">
        <v>327</v>
      </c>
      <c r="E199" s="36" t="s">
        <v>333</v>
      </c>
    </row>
    <row r="200" spans="1:11" ht="13.5" hidden="1" thickBot="1" x14ac:dyDescent="0.25">
      <c r="D200" s="35" t="s">
        <v>328</v>
      </c>
      <c r="E200" s="36" t="s">
        <v>333</v>
      </c>
    </row>
    <row r="201" spans="1:11" ht="13.5" hidden="1" thickBot="1" x14ac:dyDescent="0.25">
      <c r="D201" s="35" t="s">
        <v>329</v>
      </c>
      <c r="E201" s="36" t="s">
        <v>333</v>
      </c>
    </row>
    <row r="202" spans="1:11" ht="13.5" hidden="1" thickBot="1" x14ac:dyDescent="0.25">
      <c r="D202" s="35" t="s">
        <v>330</v>
      </c>
      <c r="E202" s="36" t="s">
        <v>333</v>
      </c>
    </row>
    <row r="203" spans="1:11" ht="13.5" hidden="1" thickBot="1" x14ac:dyDescent="0.25">
      <c r="D203" s="35" t="s">
        <v>71</v>
      </c>
      <c r="E203" s="36">
        <v>621</v>
      </c>
    </row>
    <row r="204" spans="1:11" ht="13.5" hidden="1" thickBot="1" x14ac:dyDescent="0.25">
      <c r="D204" s="35" t="s">
        <v>288</v>
      </c>
      <c r="E204" s="36">
        <v>31</v>
      </c>
    </row>
    <row r="205" spans="1:11" ht="13.5" hidden="1" thickBot="1" x14ac:dyDescent="0.25">
      <c r="D205" s="35" t="s">
        <v>83</v>
      </c>
      <c r="E205" s="36">
        <v>30</v>
      </c>
    </row>
    <row r="206" spans="1:11" ht="16.5" hidden="1" customHeight="1" thickBot="1" x14ac:dyDescent="0.25">
      <c r="D206" s="35" t="s">
        <v>10</v>
      </c>
      <c r="E206" s="36">
        <v>3</v>
      </c>
    </row>
    <row r="207" spans="1:11" ht="13.5" hidden="1" thickBot="1" x14ac:dyDescent="0.25">
      <c r="A207" t="s">
        <v>22</v>
      </c>
      <c r="D207" s="35" t="s">
        <v>11</v>
      </c>
      <c r="E207" s="36">
        <v>112</v>
      </c>
      <c r="G207" t="s">
        <v>87</v>
      </c>
      <c r="H207">
        <v>24</v>
      </c>
      <c r="J207" t="s">
        <v>86</v>
      </c>
      <c r="K207">
        <v>571</v>
      </c>
    </row>
    <row r="208" spans="1:11" ht="13.5" hidden="1" thickBot="1" x14ac:dyDescent="0.25">
      <c r="A208" t="s">
        <v>23</v>
      </c>
      <c r="D208" s="35" t="s">
        <v>85</v>
      </c>
      <c r="E208" s="36">
        <v>127</v>
      </c>
      <c r="G208" t="s">
        <v>10</v>
      </c>
      <c r="H208">
        <v>3</v>
      </c>
    </row>
    <row r="209" spans="1:16" ht="13.5" hidden="1" thickBot="1" x14ac:dyDescent="0.25">
      <c r="A209" t="s">
        <v>24</v>
      </c>
      <c r="D209" s="35" t="s">
        <v>13</v>
      </c>
      <c r="E209" s="36">
        <v>141</v>
      </c>
      <c r="G209" t="s">
        <v>83</v>
      </c>
      <c r="H209">
        <v>30</v>
      </c>
      <c r="O209" s="85" t="s">
        <v>206</v>
      </c>
      <c r="P209" t="s">
        <v>218</v>
      </c>
    </row>
    <row r="210" spans="1:16" ht="13.5" hidden="1" thickBot="1" x14ac:dyDescent="0.25">
      <c r="A210" t="s">
        <v>15</v>
      </c>
      <c r="D210" s="35" t="s">
        <v>12</v>
      </c>
      <c r="E210" s="36">
        <v>150</v>
      </c>
      <c r="G210" t="s">
        <v>84</v>
      </c>
      <c r="H210">
        <v>31</v>
      </c>
      <c r="O210" s="85" t="s">
        <v>207</v>
      </c>
      <c r="P210" t="s">
        <v>219</v>
      </c>
    </row>
    <row r="211" spans="1:16" ht="13.5" hidden="1" thickBot="1" x14ac:dyDescent="0.25">
      <c r="A211" t="s">
        <v>16</v>
      </c>
      <c r="D211" s="35" t="s">
        <v>104</v>
      </c>
      <c r="E211" s="36">
        <v>251</v>
      </c>
      <c r="O211" s="85" t="s">
        <v>208</v>
      </c>
      <c r="P211" t="s">
        <v>220</v>
      </c>
    </row>
    <row r="212" spans="1:16" ht="13.5" hidden="1" thickBot="1" x14ac:dyDescent="0.25">
      <c r="A212" t="s">
        <v>27</v>
      </c>
      <c r="D212" s="35" t="s">
        <v>167</v>
      </c>
      <c r="E212" s="36">
        <v>261</v>
      </c>
      <c r="J212" s="61">
        <v>0.1</v>
      </c>
      <c r="O212" s="85" t="s">
        <v>209</v>
      </c>
      <c r="P212" t="s">
        <v>221</v>
      </c>
    </row>
    <row r="213" spans="1:16" ht="13.5" hidden="1" thickBot="1" x14ac:dyDescent="0.25">
      <c r="D213" s="35" t="s">
        <v>168</v>
      </c>
      <c r="E213" s="36">
        <v>351</v>
      </c>
      <c r="G213" t="s">
        <v>11</v>
      </c>
      <c r="J213" s="61">
        <v>0.2</v>
      </c>
      <c r="O213" s="85" t="s">
        <v>210</v>
      </c>
      <c r="P213" t="s">
        <v>222</v>
      </c>
    </row>
    <row r="214" spans="1:16" ht="13.5" hidden="1" thickBot="1" x14ac:dyDescent="0.25">
      <c r="D214" s="35" t="s">
        <v>169</v>
      </c>
      <c r="E214" s="36">
        <v>361</v>
      </c>
      <c r="G214" t="s">
        <v>12</v>
      </c>
      <c r="J214" s="61">
        <v>0.3</v>
      </c>
      <c r="O214" s="85" t="s">
        <v>211</v>
      </c>
      <c r="P214" t="s">
        <v>223</v>
      </c>
    </row>
    <row r="215" spans="1:16" ht="13.5" hidden="1" thickBot="1" x14ac:dyDescent="0.25">
      <c r="D215" s="35" t="s">
        <v>170</v>
      </c>
      <c r="E215" s="36">
        <v>382</v>
      </c>
      <c r="G215" t="s">
        <v>13</v>
      </c>
      <c r="J215" s="61">
        <v>0.4</v>
      </c>
      <c r="O215" s="85" t="s">
        <v>212</v>
      </c>
      <c r="P215" t="s">
        <v>224</v>
      </c>
    </row>
    <row r="216" spans="1:16" ht="13.5" hidden="1" thickBot="1" x14ac:dyDescent="0.25">
      <c r="D216" s="35" t="s">
        <v>171</v>
      </c>
      <c r="E216" s="36">
        <v>401</v>
      </c>
      <c r="G216" t="s">
        <v>74</v>
      </c>
      <c r="J216" s="61">
        <v>0.5</v>
      </c>
      <c r="O216" s="85" t="s">
        <v>213</v>
      </c>
      <c r="P216" t="s">
        <v>225</v>
      </c>
    </row>
    <row r="217" spans="1:16" ht="13.5" hidden="1" thickBot="1" x14ac:dyDescent="0.25">
      <c r="D217" s="35" t="s">
        <v>172</v>
      </c>
      <c r="E217" s="36">
        <v>411</v>
      </c>
      <c r="G217" t="s">
        <v>92</v>
      </c>
      <c r="J217" s="61">
        <v>0.6</v>
      </c>
      <c r="O217" s="85" t="s">
        <v>214</v>
      </c>
      <c r="P217" t="s">
        <v>226</v>
      </c>
    </row>
    <row r="218" spans="1:16" ht="13.5" hidden="1" thickBot="1" x14ac:dyDescent="0.25">
      <c r="D218" s="35" t="s">
        <v>173</v>
      </c>
      <c r="E218" s="36">
        <v>451</v>
      </c>
      <c r="J218" s="61">
        <v>0.7</v>
      </c>
      <c r="O218" s="85" t="s">
        <v>215</v>
      </c>
      <c r="P218" t="s">
        <v>227</v>
      </c>
    </row>
    <row r="219" spans="1:16" ht="13.5" hidden="1" thickBot="1" x14ac:dyDescent="0.25">
      <c r="D219" s="35" t="s">
        <v>177</v>
      </c>
      <c r="E219" s="36">
        <v>581</v>
      </c>
      <c r="J219" s="61">
        <v>0.8</v>
      </c>
      <c r="M219" t="s">
        <v>128</v>
      </c>
      <c r="O219" s="85" t="s">
        <v>216</v>
      </c>
      <c r="P219" t="s">
        <v>228</v>
      </c>
    </row>
    <row r="220" spans="1:16" ht="13.5" hidden="1" thickBot="1" x14ac:dyDescent="0.25">
      <c r="D220" s="35" t="s">
        <v>176</v>
      </c>
      <c r="E220" s="36">
        <v>591</v>
      </c>
      <c r="J220" s="61">
        <v>0.9</v>
      </c>
      <c r="M220" t="s">
        <v>124</v>
      </c>
      <c r="O220" s="85" t="s">
        <v>217</v>
      </c>
      <c r="P220" t="s">
        <v>229</v>
      </c>
    </row>
    <row r="221" spans="1:16" ht="13.5" hidden="1" thickBot="1" x14ac:dyDescent="0.25">
      <c r="D221" s="35" t="s">
        <v>178</v>
      </c>
      <c r="E221" s="36">
        <v>532</v>
      </c>
      <c r="J221" s="61">
        <v>1</v>
      </c>
      <c r="M221" t="s">
        <v>125</v>
      </c>
    </row>
    <row r="222" spans="1:16" ht="13.5" hidden="1" thickBot="1" x14ac:dyDescent="0.25">
      <c r="D222" s="35" t="s">
        <v>179</v>
      </c>
      <c r="E222" s="36">
        <v>551</v>
      </c>
      <c r="G222" s="35" t="s">
        <v>190</v>
      </c>
      <c r="J222" s="61"/>
      <c r="M222" t="s">
        <v>126</v>
      </c>
    </row>
    <row r="223" spans="1:16" ht="13.5" hidden="1" thickBot="1" x14ac:dyDescent="0.25">
      <c r="D223" s="35" t="s">
        <v>174</v>
      </c>
      <c r="E223" s="36">
        <v>162</v>
      </c>
      <c r="G223" s="150" t="s">
        <v>191</v>
      </c>
      <c r="J223" s="61"/>
      <c r="M223" t="s">
        <v>127</v>
      </c>
    </row>
    <row r="224" spans="1:16" ht="13.5" hidden="1" thickBot="1" x14ac:dyDescent="0.25">
      <c r="D224" s="35" t="s">
        <v>175</v>
      </c>
      <c r="E224" s="36">
        <v>272</v>
      </c>
      <c r="G224" s="150" t="s">
        <v>192</v>
      </c>
      <c r="J224" s="61"/>
    </row>
    <row r="225" spans="2:26" ht="13.5" hidden="1" thickBot="1" x14ac:dyDescent="0.25">
      <c r="B225" t="s">
        <v>103</v>
      </c>
      <c r="D225" s="35" t="s">
        <v>289</v>
      </c>
      <c r="E225" s="36">
        <v>372</v>
      </c>
      <c r="G225" s="150" t="s">
        <v>193</v>
      </c>
      <c r="J225" s="61"/>
    </row>
    <row r="226" spans="2:26" ht="13.5" hidden="1" thickBot="1" x14ac:dyDescent="0.25">
      <c r="B226" t="s">
        <v>88</v>
      </c>
      <c r="G226" s="150" t="s">
        <v>194</v>
      </c>
      <c r="J226" s="61"/>
    </row>
    <row r="227" spans="2:26" hidden="1" x14ac:dyDescent="0.2">
      <c r="B227" t="s">
        <v>89</v>
      </c>
      <c r="D227" s="37" t="s">
        <v>69</v>
      </c>
      <c r="J227" s="61"/>
    </row>
    <row r="228" spans="2:26" hidden="1" x14ac:dyDescent="0.2">
      <c r="B228" t="s">
        <v>320</v>
      </c>
      <c r="D228" s="37" t="s">
        <v>70</v>
      </c>
      <c r="J228" s="61"/>
    </row>
    <row r="229" spans="2:26" hidden="1" x14ac:dyDescent="0.2">
      <c r="B229" t="s">
        <v>95</v>
      </c>
      <c r="D229" s="37" t="s">
        <v>71</v>
      </c>
      <c r="G229" t="s">
        <v>197</v>
      </c>
      <c r="J229" s="61"/>
    </row>
    <row r="230" spans="2:26" hidden="1" x14ac:dyDescent="0.2">
      <c r="B230" t="s">
        <v>94</v>
      </c>
      <c r="G230" t="s">
        <v>198</v>
      </c>
      <c r="J230" s="61"/>
    </row>
    <row r="231" spans="2:26" hidden="1" x14ac:dyDescent="0.2">
      <c r="B231" t="s">
        <v>307</v>
      </c>
      <c r="G231" t="s">
        <v>199</v>
      </c>
    </row>
    <row r="232" spans="2:26" hidden="1" x14ac:dyDescent="0.2">
      <c r="B232" t="s">
        <v>91</v>
      </c>
    </row>
    <row r="233" spans="2:26" hidden="1" x14ac:dyDescent="0.2">
      <c r="B233" t="s">
        <v>90</v>
      </c>
    </row>
    <row r="234" spans="2:26" hidden="1" x14ac:dyDescent="0.2">
      <c r="B234" t="s">
        <v>98</v>
      </c>
    </row>
    <row r="235" spans="2:26" hidden="1" x14ac:dyDescent="0.2">
      <c r="B235" t="s">
        <v>100</v>
      </c>
    </row>
    <row r="236" spans="2:26" ht="13.5" hidden="1" thickBot="1" x14ac:dyDescent="0.25">
      <c r="B236" t="s">
        <v>99</v>
      </c>
    </row>
    <row r="237" spans="2:26" ht="39" hidden="1" thickBot="1" x14ac:dyDescent="0.25">
      <c r="B237" t="s">
        <v>93</v>
      </c>
      <c r="G237" s="67" t="s">
        <v>10</v>
      </c>
      <c r="H237" s="67" t="s">
        <v>11</v>
      </c>
      <c r="I237" s="67" t="s">
        <v>85</v>
      </c>
      <c r="J237" s="67" t="s">
        <v>13</v>
      </c>
      <c r="K237" s="67" t="s">
        <v>12</v>
      </c>
      <c r="L237" s="67" t="s">
        <v>104</v>
      </c>
      <c r="M237" s="67" t="s">
        <v>167</v>
      </c>
      <c r="N237" s="67" t="s">
        <v>168</v>
      </c>
      <c r="O237" s="67" t="s">
        <v>169</v>
      </c>
      <c r="P237" s="67" t="s">
        <v>170</v>
      </c>
      <c r="Q237" s="67" t="s">
        <v>171</v>
      </c>
      <c r="R237" s="67" t="s">
        <v>172</v>
      </c>
      <c r="S237" s="67" t="s">
        <v>173</v>
      </c>
      <c r="T237" s="67" t="s">
        <v>177</v>
      </c>
      <c r="U237" s="67" t="s">
        <v>176</v>
      </c>
      <c r="V237" s="67" t="s">
        <v>178</v>
      </c>
      <c r="W237" s="67" t="s">
        <v>179</v>
      </c>
      <c r="X237" s="67" t="s">
        <v>174</v>
      </c>
      <c r="Y237" s="67" t="s">
        <v>175</v>
      </c>
      <c r="Z237" s="67" t="s">
        <v>289</v>
      </c>
    </row>
    <row r="238" spans="2:26" hidden="1" x14ac:dyDescent="0.2">
      <c r="B238" t="s">
        <v>300</v>
      </c>
      <c r="G238" t="s">
        <v>180</v>
      </c>
      <c r="H238" t="s">
        <v>141</v>
      </c>
      <c r="I238" t="s">
        <v>143</v>
      </c>
      <c r="J238" t="s">
        <v>141</v>
      </c>
      <c r="K238" t="s">
        <v>141</v>
      </c>
      <c r="L238" t="s">
        <v>145</v>
      </c>
      <c r="M238" t="s">
        <v>145</v>
      </c>
      <c r="N238" t="s">
        <v>156</v>
      </c>
      <c r="O238" t="s">
        <v>156</v>
      </c>
      <c r="P238" t="s">
        <v>156</v>
      </c>
      <c r="Q238" t="s">
        <v>156</v>
      </c>
      <c r="R238" t="s">
        <v>163</v>
      </c>
      <c r="S238" t="s">
        <v>290</v>
      </c>
      <c r="T238" t="s">
        <v>136</v>
      </c>
      <c r="U238" t="s">
        <v>136</v>
      </c>
      <c r="V238" t="s">
        <v>136</v>
      </c>
      <c r="W238" t="s">
        <v>136</v>
      </c>
      <c r="X238" t="s">
        <v>141</v>
      </c>
      <c r="Y238" t="s">
        <v>145</v>
      </c>
      <c r="Z238" t="s">
        <v>156</v>
      </c>
    </row>
    <row r="239" spans="2:26" hidden="1" x14ac:dyDescent="0.2">
      <c r="B239" t="s">
        <v>301</v>
      </c>
      <c r="G239" t="s">
        <v>181</v>
      </c>
      <c r="H239" t="s">
        <v>76</v>
      </c>
      <c r="I239" t="s">
        <v>144</v>
      </c>
      <c r="J239" t="s">
        <v>76</v>
      </c>
      <c r="K239" t="s">
        <v>76</v>
      </c>
      <c r="L239" t="s">
        <v>146</v>
      </c>
      <c r="M239" t="s">
        <v>146</v>
      </c>
      <c r="N239" t="s">
        <v>157</v>
      </c>
      <c r="O239" t="s">
        <v>157</v>
      </c>
      <c r="P239" t="s">
        <v>157</v>
      </c>
      <c r="Q239" t="s">
        <v>157</v>
      </c>
      <c r="R239" t="s">
        <v>159</v>
      </c>
      <c r="S239" t="s">
        <v>291</v>
      </c>
      <c r="T239" t="s">
        <v>137</v>
      </c>
      <c r="U239" t="s">
        <v>137</v>
      </c>
      <c r="V239" t="s">
        <v>137</v>
      </c>
      <c r="W239" t="s">
        <v>137</v>
      </c>
      <c r="X239" t="s">
        <v>76</v>
      </c>
      <c r="Y239" t="s">
        <v>146</v>
      </c>
      <c r="Z239" t="s">
        <v>157</v>
      </c>
    </row>
    <row r="240" spans="2:26" hidden="1" x14ac:dyDescent="0.2">
      <c r="B240" t="s">
        <v>302</v>
      </c>
      <c r="G240" t="s">
        <v>182</v>
      </c>
      <c r="H240" t="s">
        <v>77</v>
      </c>
      <c r="J240" t="s">
        <v>77</v>
      </c>
      <c r="K240" t="s">
        <v>77</v>
      </c>
      <c r="L240" t="s">
        <v>147</v>
      </c>
      <c r="M240" t="s">
        <v>147</v>
      </c>
      <c r="N240" t="s">
        <v>158</v>
      </c>
      <c r="O240" t="s">
        <v>158</v>
      </c>
      <c r="P240" t="s">
        <v>158</v>
      </c>
      <c r="Q240" t="s">
        <v>158</v>
      </c>
      <c r="R240" t="s">
        <v>164</v>
      </c>
      <c r="S240" t="s">
        <v>292</v>
      </c>
      <c r="T240" t="s">
        <v>138</v>
      </c>
      <c r="U240" t="s">
        <v>138</v>
      </c>
      <c r="V240" t="s">
        <v>138</v>
      </c>
      <c r="W240" t="s">
        <v>138</v>
      </c>
      <c r="X240" t="s">
        <v>77</v>
      </c>
      <c r="Y240" t="s">
        <v>147</v>
      </c>
      <c r="Z240" t="s">
        <v>158</v>
      </c>
    </row>
    <row r="241" spans="2:26" hidden="1" x14ac:dyDescent="0.2">
      <c r="B241" t="s">
        <v>303</v>
      </c>
      <c r="G241" t="s">
        <v>183</v>
      </c>
      <c r="H241" t="s">
        <v>78</v>
      </c>
      <c r="J241" t="s">
        <v>78</v>
      </c>
      <c r="K241" t="s">
        <v>78</v>
      </c>
      <c r="L241" t="s">
        <v>148</v>
      </c>
      <c r="M241" t="s">
        <v>148</v>
      </c>
      <c r="N241" t="s">
        <v>153</v>
      </c>
      <c r="O241" t="s">
        <v>153</v>
      </c>
      <c r="P241" t="s">
        <v>153</v>
      </c>
      <c r="Q241" t="s">
        <v>153</v>
      </c>
      <c r="R241" t="s">
        <v>161</v>
      </c>
      <c r="S241" t="s">
        <v>293</v>
      </c>
      <c r="T241" t="s">
        <v>139</v>
      </c>
      <c r="U241" t="s">
        <v>139</v>
      </c>
      <c r="V241" t="s">
        <v>139</v>
      </c>
      <c r="W241" t="s">
        <v>139</v>
      </c>
      <c r="X241" t="s">
        <v>78</v>
      </c>
      <c r="Y241" t="s">
        <v>148</v>
      </c>
      <c r="Z241" t="s">
        <v>153</v>
      </c>
    </row>
    <row r="242" spans="2:26" hidden="1" x14ac:dyDescent="0.2">
      <c r="B242" t="s">
        <v>304</v>
      </c>
      <c r="G242" t="s">
        <v>184</v>
      </c>
      <c r="H242" t="s">
        <v>142</v>
      </c>
      <c r="J242" t="s">
        <v>142</v>
      </c>
      <c r="K242" t="s">
        <v>142</v>
      </c>
      <c r="L242" t="s">
        <v>149</v>
      </c>
      <c r="M242" t="s">
        <v>149</v>
      </c>
      <c r="N242" t="s">
        <v>154</v>
      </c>
      <c r="O242" t="s">
        <v>154</v>
      </c>
      <c r="P242" t="s">
        <v>154</v>
      </c>
      <c r="Q242" t="s">
        <v>154</v>
      </c>
      <c r="R242" t="s">
        <v>165</v>
      </c>
      <c r="S242" t="s">
        <v>294</v>
      </c>
      <c r="T242" t="s">
        <v>140</v>
      </c>
      <c r="U242" t="s">
        <v>140</v>
      </c>
      <c r="V242" t="s">
        <v>140</v>
      </c>
      <c r="W242" t="s">
        <v>140</v>
      </c>
      <c r="X242" t="s">
        <v>142</v>
      </c>
      <c r="Y242" t="s">
        <v>149</v>
      </c>
      <c r="Z242" t="s">
        <v>154</v>
      </c>
    </row>
    <row r="243" spans="2:26" hidden="1" x14ac:dyDescent="0.2">
      <c r="B243" t="s">
        <v>308</v>
      </c>
      <c r="G243" t="s">
        <v>185</v>
      </c>
      <c r="L243" t="s">
        <v>150</v>
      </c>
      <c r="M243" t="s">
        <v>150</v>
      </c>
      <c r="N243" t="s">
        <v>159</v>
      </c>
      <c r="O243" t="s">
        <v>159</v>
      </c>
      <c r="P243" t="s">
        <v>159</v>
      </c>
      <c r="Q243" t="s">
        <v>159</v>
      </c>
      <c r="R243" t="s">
        <v>166</v>
      </c>
      <c r="S243" t="s">
        <v>295</v>
      </c>
      <c r="Y243" t="s">
        <v>150</v>
      </c>
      <c r="Z243" t="s">
        <v>159</v>
      </c>
    </row>
    <row r="244" spans="2:26" hidden="1" x14ac:dyDescent="0.2">
      <c r="B244" t="s">
        <v>306</v>
      </c>
      <c r="G244" t="s">
        <v>186</v>
      </c>
      <c r="L244" t="s">
        <v>151</v>
      </c>
      <c r="M244" t="s">
        <v>151</v>
      </c>
      <c r="N244" t="s">
        <v>160</v>
      </c>
      <c r="O244" t="s">
        <v>160</v>
      </c>
      <c r="P244" t="s">
        <v>160</v>
      </c>
      <c r="Q244" t="s">
        <v>160</v>
      </c>
      <c r="S244" t="s">
        <v>296</v>
      </c>
      <c r="Y244" t="s">
        <v>151</v>
      </c>
      <c r="Z244" t="s">
        <v>160</v>
      </c>
    </row>
    <row r="245" spans="2:26" hidden="1" x14ac:dyDescent="0.2">
      <c r="B245" t="s">
        <v>305</v>
      </c>
      <c r="G245" t="s">
        <v>187</v>
      </c>
      <c r="L245" t="s">
        <v>152</v>
      </c>
      <c r="M245" t="s">
        <v>152</v>
      </c>
      <c r="N245" t="s">
        <v>161</v>
      </c>
      <c r="O245" t="s">
        <v>161</v>
      </c>
      <c r="P245" t="s">
        <v>161</v>
      </c>
      <c r="Q245" t="s">
        <v>161</v>
      </c>
      <c r="S245" t="s">
        <v>297</v>
      </c>
      <c r="Y245" t="s">
        <v>152</v>
      </c>
      <c r="Z245" t="s">
        <v>161</v>
      </c>
    </row>
    <row r="246" spans="2:26" hidden="1" x14ac:dyDescent="0.2">
      <c r="B246" t="s">
        <v>309</v>
      </c>
      <c r="G246" t="s">
        <v>188</v>
      </c>
      <c r="L246" t="s">
        <v>153</v>
      </c>
      <c r="M246" t="s">
        <v>153</v>
      </c>
      <c r="N246" t="s">
        <v>162</v>
      </c>
      <c r="O246" t="s">
        <v>162</v>
      </c>
      <c r="P246" t="s">
        <v>162</v>
      </c>
      <c r="Q246" t="s">
        <v>162</v>
      </c>
      <c r="S246" t="s">
        <v>298</v>
      </c>
      <c r="Y246" t="s">
        <v>153</v>
      </c>
      <c r="Z246" t="s">
        <v>162</v>
      </c>
    </row>
    <row r="247" spans="2:26" hidden="1" x14ac:dyDescent="0.2">
      <c r="B247" t="s">
        <v>310</v>
      </c>
      <c r="G247" t="s">
        <v>189</v>
      </c>
      <c r="L247" t="s">
        <v>154</v>
      </c>
      <c r="M247" t="s">
        <v>154</v>
      </c>
      <c r="S247" t="s">
        <v>299</v>
      </c>
      <c r="Y247" t="s">
        <v>154</v>
      </c>
    </row>
    <row r="248" spans="2:26" hidden="1" x14ac:dyDescent="0.2">
      <c r="B248" t="s">
        <v>89</v>
      </c>
      <c r="L248" t="s">
        <v>155</v>
      </c>
      <c r="M248" t="s">
        <v>155</v>
      </c>
      <c r="Y248" t="s">
        <v>155</v>
      </c>
    </row>
    <row r="249" spans="2:26" ht="13.5" hidden="1" thickBot="1" x14ac:dyDescent="0.25">
      <c r="B249" t="s">
        <v>311</v>
      </c>
    </row>
    <row r="250" spans="2:26" ht="13.5" hidden="1" thickBot="1" x14ac:dyDescent="0.25">
      <c r="B250" t="s">
        <v>312</v>
      </c>
      <c r="G250" s="67" t="s">
        <v>83</v>
      </c>
      <c r="H250" s="67" t="s">
        <v>288</v>
      </c>
    </row>
    <row r="251" spans="2:26" hidden="1" x14ac:dyDescent="0.2">
      <c r="B251" t="s">
        <v>313</v>
      </c>
      <c r="G251" t="s">
        <v>180</v>
      </c>
      <c r="H251" t="s">
        <v>180</v>
      </c>
    </row>
    <row r="252" spans="2:26" hidden="1" x14ac:dyDescent="0.2">
      <c r="B252" t="s">
        <v>314</v>
      </c>
      <c r="G252" t="s">
        <v>181</v>
      </c>
      <c r="H252" t="s">
        <v>181</v>
      </c>
    </row>
    <row r="253" spans="2:26" hidden="1" x14ac:dyDescent="0.2">
      <c r="B253" t="s">
        <v>315</v>
      </c>
      <c r="G253" t="s">
        <v>182</v>
      </c>
      <c r="H253" t="s">
        <v>182</v>
      </c>
    </row>
    <row r="254" spans="2:26" hidden="1" x14ac:dyDescent="0.2">
      <c r="B254" t="s">
        <v>316</v>
      </c>
      <c r="G254" t="s">
        <v>183</v>
      </c>
      <c r="H254" t="s">
        <v>183</v>
      </c>
    </row>
    <row r="255" spans="2:26" hidden="1" x14ac:dyDescent="0.2">
      <c r="B255" t="s">
        <v>317</v>
      </c>
      <c r="G255" t="s">
        <v>184</v>
      </c>
      <c r="H255" t="s">
        <v>184</v>
      </c>
    </row>
    <row r="256" spans="2:26" hidden="1" x14ac:dyDescent="0.2">
      <c r="B256" t="s">
        <v>318</v>
      </c>
      <c r="G256" t="s">
        <v>185</v>
      </c>
      <c r="H256" t="s">
        <v>185</v>
      </c>
    </row>
    <row r="257" spans="2:8" hidden="1" x14ac:dyDescent="0.2">
      <c r="B257" t="s">
        <v>319</v>
      </c>
      <c r="G257" t="s">
        <v>186</v>
      </c>
      <c r="H257" t="s">
        <v>186</v>
      </c>
    </row>
    <row r="258" spans="2:8" hidden="1" x14ac:dyDescent="0.2">
      <c r="B258" t="s">
        <v>321</v>
      </c>
      <c r="G258" t="s">
        <v>187</v>
      </c>
      <c r="H258" t="s">
        <v>187</v>
      </c>
    </row>
    <row r="259" spans="2:8" hidden="1" x14ac:dyDescent="0.2">
      <c r="B259" t="s">
        <v>320</v>
      </c>
      <c r="G259" t="s">
        <v>188</v>
      </c>
      <c r="H259" t="s">
        <v>188</v>
      </c>
    </row>
    <row r="260" spans="2:8" hidden="1" x14ac:dyDescent="0.2">
      <c r="B260" t="s">
        <v>321</v>
      </c>
      <c r="G260" t="s">
        <v>189</v>
      </c>
      <c r="H260" t="s">
        <v>189</v>
      </c>
    </row>
    <row r="261" spans="2:8" hidden="1" x14ac:dyDescent="0.2"/>
    <row r="262" spans="2:8" hidden="1" x14ac:dyDescent="0.2"/>
  </sheetData>
  <sheetProtection algorithmName="SHA-512" hashValue="9Hu+bcQ1Zu+U9fSy1jP0oL7Of/llky1CMX9ndy06cWQwOIU3XazYJYhsAEo/f+jDNh3HJ/WXbFMMzrO3Jh27dw==" saltValue="j0KXRDKJHaI2s95/qpot+g==" spinCount="100000" sheet="1" selectLockedCells="1"/>
  <mergeCells count="252">
    <mergeCell ref="A173:D173"/>
    <mergeCell ref="A174:D174"/>
    <mergeCell ref="J133:P133"/>
    <mergeCell ref="O122:P122"/>
    <mergeCell ref="N127:O127"/>
    <mergeCell ref="K139:L139"/>
    <mergeCell ref="K140:L140"/>
    <mergeCell ref="K141:L141"/>
    <mergeCell ref="G131:I131"/>
    <mergeCell ref="K131:M131"/>
    <mergeCell ref="G133:I133"/>
    <mergeCell ref="F168:G168"/>
    <mergeCell ref="A169:D169"/>
    <mergeCell ref="F169:G169"/>
    <mergeCell ref="A170:D170"/>
    <mergeCell ref="E170:K170"/>
    <mergeCell ref="D157:E157"/>
    <mergeCell ref="A158:L158"/>
    <mergeCell ref="A161:E161"/>
    <mergeCell ref="A162:H162"/>
    <mergeCell ref="I162:P162"/>
    <mergeCell ref="B164:D164"/>
    <mergeCell ref="J164:L164"/>
    <mergeCell ref="I151:J151"/>
    <mergeCell ref="D18:P19"/>
    <mergeCell ref="M20:P20"/>
    <mergeCell ref="A28:B28"/>
    <mergeCell ref="E28:F28"/>
    <mergeCell ref="I28:J28"/>
    <mergeCell ref="M119:N119"/>
    <mergeCell ref="L20:L21"/>
    <mergeCell ref="E20:F21"/>
    <mergeCell ref="E22:F22"/>
    <mergeCell ref="E23:F23"/>
    <mergeCell ref="E24:F24"/>
    <mergeCell ref="D31:U32"/>
    <mergeCell ref="A25:B25"/>
    <mergeCell ref="A26:B26"/>
    <mergeCell ref="I25:J25"/>
    <mergeCell ref="I26:J26"/>
    <mergeCell ref="E25:F25"/>
    <mergeCell ref="E26:F26"/>
    <mergeCell ref="A31:C32"/>
    <mergeCell ref="A18:C19"/>
    <mergeCell ref="D20:D21"/>
    <mergeCell ref="C20:C21"/>
    <mergeCell ref="A27:B27"/>
    <mergeCell ref="I27:J27"/>
    <mergeCell ref="A23:B23"/>
    <mergeCell ref="I23:J23"/>
    <mergeCell ref="A24:B24"/>
    <mergeCell ref="I24:J24"/>
    <mergeCell ref="G20:G21"/>
    <mergeCell ref="H20:H21"/>
    <mergeCell ref="I20:J21"/>
    <mergeCell ref="K20:K21"/>
    <mergeCell ref="A22:B22"/>
    <mergeCell ref="I22:J22"/>
    <mergeCell ref="A20:B21"/>
    <mergeCell ref="E27:F27"/>
    <mergeCell ref="A190:P190"/>
    <mergeCell ref="A191:P191"/>
    <mergeCell ref="H33:H34"/>
    <mergeCell ref="G33:G34"/>
    <mergeCell ref="E33:F34"/>
    <mergeCell ref="D33:D34"/>
    <mergeCell ref="C33:C34"/>
    <mergeCell ref="A33:B34"/>
    <mergeCell ref="A184:P184"/>
    <mergeCell ref="A185:P185"/>
    <mergeCell ref="A186:P186"/>
    <mergeCell ref="A187:P187"/>
    <mergeCell ref="A188:P188"/>
    <mergeCell ref="A189:P189"/>
    <mergeCell ref="A172:D172"/>
    <mergeCell ref="A179:P179"/>
    <mergeCell ref="A180:P180"/>
    <mergeCell ref="A181:P181"/>
    <mergeCell ref="A182:P182"/>
    <mergeCell ref="A183:P183"/>
    <mergeCell ref="A171:D171"/>
    <mergeCell ref="F171:G171"/>
    <mergeCell ref="H171:M171"/>
    <mergeCell ref="G152:H152"/>
    <mergeCell ref="A153:H153"/>
    <mergeCell ref="I153:P153"/>
    <mergeCell ref="A154:P154"/>
    <mergeCell ref="N155:O155"/>
    <mergeCell ref="A132:E132"/>
    <mergeCell ref="A133:E133"/>
    <mergeCell ref="A129:E129"/>
    <mergeCell ref="A131:E131"/>
    <mergeCell ref="J113:K113"/>
    <mergeCell ref="J114:K114"/>
    <mergeCell ref="M120:N120"/>
    <mergeCell ref="A104:G104"/>
    <mergeCell ref="A108:M108"/>
    <mergeCell ref="A109:E110"/>
    <mergeCell ref="J110:K110"/>
    <mergeCell ref="J111:K111"/>
    <mergeCell ref="J112:K112"/>
    <mergeCell ref="A97:D98"/>
    <mergeCell ref="G97:P97"/>
    <mergeCell ref="G98:P98"/>
    <mergeCell ref="A101:M101"/>
    <mergeCell ref="A102:F102"/>
    <mergeCell ref="I102:K102"/>
    <mergeCell ref="L102:M102"/>
    <mergeCell ref="D92:F92"/>
    <mergeCell ref="G92:P92"/>
    <mergeCell ref="D93:F93"/>
    <mergeCell ref="G93:P93"/>
    <mergeCell ref="D94:F94"/>
    <mergeCell ref="G94:P94"/>
    <mergeCell ref="D89:F89"/>
    <mergeCell ref="G89:P89"/>
    <mergeCell ref="D90:F90"/>
    <mergeCell ref="G90:P90"/>
    <mergeCell ref="D91:F91"/>
    <mergeCell ref="G91:P91"/>
    <mergeCell ref="A86:A87"/>
    <mergeCell ref="B86:B87"/>
    <mergeCell ref="C86:C87"/>
    <mergeCell ref="D86:F87"/>
    <mergeCell ref="G86:P87"/>
    <mergeCell ref="D88:F88"/>
    <mergeCell ref="G88:P88"/>
    <mergeCell ref="A78:P78"/>
    <mergeCell ref="A79:P79"/>
    <mergeCell ref="A80:P80"/>
    <mergeCell ref="A81:P81"/>
    <mergeCell ref="A82:P82"/>
    <mergeCell ref="A85:P85"/>
    <mergeCell ref="B73:C73"/>
    <mergeCell ref="D73:E73"/>
    <mergeCell ref="F73:G73"/>
    <mergeCell ref="B74:C74"/>
    <mergeCell ref="D74:E74"/>
    <mergeCell ref="F74:G74"/>
    <mergeCell ref="B71:C71"/>
    <mergeCell ref="D71:E71"/>
    <mergeCell ref="F71:G71"/>
    <mergeCell ref="I71:P71"/>
    <mergeCell ref="B72:C72"/>
    <mergeCell ref="D72:E72"/>
    <mergeCell ref="F72:G72"/>
    <mergeCell ref="I68:M68"/>
    <mergeCell ref="B69:C69"/>
    <mergeCell ref="D69:E69"/>
    <mergeCell ref="F69:G69"/>
    <mergeCell ref="B70:C70"/>
    <mergeCell ref="D70:E70"/>
    <mergeCell ref="F70:G70"/>
    <mergeCell ref="A65:D65"/>
    <mergeCell ref="A66:G66"/>
    <mergeCell ref="A67:A68"/>
    <mergeCell ref="B67:G67"/>
    <mergeCell ref="B68:C68"/>
    <mergeCell ref="D68:E68"/>
    <mergeCell ref="F68:G68"/>
    <mergeCell ref="A53:K53"/>
    <mergeCell ref="A54:K54"/>
    <mergeCell ref="A58:K59"/>
    <mergeCell ref="A60:K60"/>
    <mergeCell ref="A61:K61"/>
    <mergeCell ref="A62:K62"/>
    <mergeCell ref="A50:B50"/>
    <mergeCell ref="D50:E50"/>
    <mergeCell ref="H50:J50"/>
    <mergeCell ref="L50:M50"/>
    <mergeCell ref="A48:B48"/>
    <mergeCell ref="D48:E48"/>
    <mergeCell ref="H48:J48"/>
    <mergeCell ref="L48:M48"/>
    <mergeCell ref="A49:B49"/>
    <mergeCell ref="D49:E49"/>
    <mergeCell ref="H49:J49"/>
    <mergeCell ref="L49:M49"/>
    <mergeCell ref="A45:C45"/>
    <mergeCell ref="D45:M45"/>
    <mergeCell ref="A46:B47"/>
    <mergeCell ref="C46:C47"/>
    <mergeCell ref="D46:E47"/>
    <mergeCell ref="F46:F47"/>
    <mergeCell ref="G46:G47"/>
    <mergeCell ref="H46:J47"/>
    <mergeCell ref="K46:K47"/>
    <mergeCell ref="L46:M47"/>
    <mergeCell ref="A42:B42"/>
    <mergeCell ref="E42:F42"/>
    <mergeCell ref="I42:J42"/>
    <mergeCell ref="T42:U42"/>
    <mergeCell ref="A40:B40"/>
    <mergeCell ref="E40:F40"/>
    <mergeCell ref="I40:J40"/>
    <mergeCell ref="T40:U40"/>
    <mergeCell ref="A41:B41"/>
    <mergeCell ref="E41:F41"/>
    <mergeCell ref="I41:J41"/>
    <mergeCell ref="T41:U41"/>
    <mergeCell ref="A38:B38"/>
    <mergeCell ref="E38:F38"/>
    <mergeCell ref="I38:J38"/>
    <mergeCell ref="T38:U38"/>
    <mergeCell ref="A39:B39"/>
    <mergeCell ref="E39:F39"/>
    <mergeCell ref="I39:J39"/>
    <mergeCell ref="T39:U39"/>
    <mergeCell ref="A36:B36"/>
    <mergeCell ref="E36:F36"/>
    <mergeCell ref="I36:J36"/>
    <mergeCell ref="T36:U36"/>
    <mergeCell ref="A37:B37"/>
    <mergeCell ref="E37:F37"/>
    <mergeCell ref="I37:J37"/>
    <mergeCell ref="T37:U37"/>
    <mergeCell ref="I33:J34"/>
    <mergeCell ref="K33:K34"/>
    <mergeCell ref="L33:L34"/>
    <mergeCell ref="M33:S33"/>
    <mergeCell ref="T33:U34"/>
    <mergeCell ref="A35:B35"/>
    <mergeCell ref="E35:F35"/>
    <mergeCell ref="I35:J35"/>
    <mergeCell ref="T35:U35"/>
    <mergeCell ref="B15:I15"/>
    <mergeCell ref="B16:P16"/>
    <mergeCell ref="B11:E11"/>
    <mergeCell ref="H11:J11"/>
    <mergeCell ref="L11:M11"/>
    <mergeCell ref="R11:T11"/>
    <mergeCell ref="B12:E12"/>
    <mergeCell ref="H12:J12"/>
    <mergeCell ref="M12:O12"/>
    <mergeCell ref="R12:T12"/>
    <mergeCell ref="O4:P4"/>
    <mergeCell ref="A5:D5"/>
    <mergeCell ref="G5:I5"/>
    <mergeCell ref="L5:N5"/>
    <mergeCell ref="R5:T6"/>
    <mergeCell ref="B6:E7"/>
    <mergeCell ref="H6:J7"/>
    <mergeCell ref="K6:K9"/>
    <mergeCell ref="M6:O6"/>
    <mergeCell ref="R7:T10"/>
    <mergeCell ref="B8:E8"/>
    <mergeCell ref="H8:J8"/>
    <mergeCell ref="B9:E9"/>
    <mergeCell ref="H9:J9"/>
    <mergeCell ref="B10:E10"/>
    <mergeCell ref="H10:J10"/>
    <mergeCell ref="M9:O9"/>
  </mergeCells>
  <conditionalFormatting sqref="E22:F27">
    <cfRule type="expression" dxfId="8" priority="2">
      <formula>IF(OR(C22=251,C22=261,C22=351,C22=361,C22=401,C22=411,C22=451,C22=581,C22=591,C22=532,C22=551),TRUE,FALSE)</formula>
    </cfRule>
  </conditionalFormatting>
  <conditionalFormatting sqref="E35:F41">
    <cfRule type="expression" dxfId="7" priority="9">
      <formula>IF(OR(C35=251,C35=261,C35=351,C35=361,C35=401,C35=411,C35=451,C35=581,C35=591,C35=532,C35=551),TRUE,FALSE)</formula>
    </cfRule>
  </conditionalFormatting>
  <conditionalFormatting sqref="M35:M41">
    <cfRule type="expression" dxfId="6" priority="10">
      <formula>IF(OR(C35=30,C35=31,C35=112,C35=251,C35=261,C35=3,C35=127),TRUE,FALSE)</formula>
    </cfRule>
  </conditionalFormatting>
  <conditionalFormatting sqref="N35:N41">
    <cfRule type="expression" dxfId="5" priority="8">
      <formula>IF(OR(C35=112,C35=3,C35=127,C35=251),TRUE,FALSE)</formula>
    </cfRule>
  </conditionalFormatting>
  <conditionalFormatting sqref="O35:O41">
    <cfRule type="expression" dxfId="4" priority="7">
      <formula>IF(OR(C35=261,C35=361,C35=411),TRUE,FALSE)</formula>
    </cfRule>
  </conditionalFormatting>
  <conditionalFormatting sqref="P35:P41">
    <cfRule type="expression" dxfId="3" priority="6">
      <formula>IF(OR(C35=3,C35=112,C35=127,C35=141,C35=150,C35=251,C35=261,C35=351,C35=361,C35=382,C35=401,C35=411,C35=451,C35=581,C35=591,C35=532,C35=551,C35=162,C35=272),TRUE,FALSE)</formula>
    </cfRule>
  </conditionalFormatting>
  <conditionalFormatting sqref="Q35:Q41">
    <cfRule type="expression" dxfId="2" priority="4">
      <formula>IF(OR(C35=251,C35=261,C35=351,C35=361,C35=382,C35=401,C35=411,C35=451,C35=272),TRUE,FALSE)</formula>
    </cfRule>
  </conditionalFormatting>
  <conditionalFormatting sqref="R35:R41">
    <cfRule type="expression" dxfId="1" priority="5">
      <formula>IF(OR(C35=3,C35=112,C35=127,C35=141,C35=150,C35=251,C35=261,C35=351,C35=361,C35=382,C35=401,C35=411,C35=451,C35=581,C35=591,C35=532,C35=551,C35=162,C35=272),TRUE,FALSE)</formula>
    </cfRule>
  </conditionalFormatting>
  <conditionalFormatting sqref="S35:S41">
    <cfRule type="expression" dxfId="0" priority="3">
      <formula>IF(OR(C35=112,C35=251,C35=261,C35=351,C35=361,C35=382,C35=401,C35=411,C35=451,C35=581,C35=591,C35=532,C35=551,C35=272),TRUE,FALSE)</formula>
    </cfRule>
  </conditionalFormatting>
  <dataValidations count="38">
    <dataValidation type="list" allowBlank="1" showInputMessage="1" showErrorMessage="1" sqref="C157 F157 M155" xr:uid="{5BDF2E27-7F42-47CA-9351-65C742437E77}">
      <formula1>Prozente</formula1>
    </dataValidation>
    <dataValidation type="custom" showInputMessage="1" showErrorMessage="1" errorTitle="Achtung" error="Bitte geben Sie zunächst die Agentur-Nr. ein, bevor Sie mit der Eingabe fortfahren können." sqref="G41" xr:uid="{FAF0D146-FDC8-4390-84FD-A0FBCBCF875A}">
      <formula1>M6&lt;&gt;""</formula1>
    </dataValidation>
    <dataValidation type="custom" showInputMessage="1" showErrorMessage="1" errorTitle="Achtung" error="Bitte geben Sie zunächst die Agentur-Nr. ein, bevor Sie mit der Eingabe fortfahren können." sqref="G40" xr:uid="{F94288A1-6FFD-4655-9AD6-3EF284DFC57A}">
      <formula1>M6&lt;&gt;""</formula1>
    </dataValidation>
    <dataValidation type="custom" showInputMessage="1" showErrorMessage="1" errorTitle="Achtung" error="Bitte geben Sie zunächst die Agentur-Nr. ein, bevor Sie mit der Eingabe fortfahren können." sqref="G39" xr:uid="{9BCCEEBD-49AB-4D49-971F-90D39918B991}">
      <formula1>M6&lt;&gt;""</formula1>
    </dataValidation>
    <dataValidation type="custom" showInputMessage="1" showErrorMessage="1" errorTitle="Achtung" error="Bitte geben Sie zunächst die Agentur-Nr. ein, bevor Sie mit der Eingabe fortfahren können." sqref="G38" xr:uid="{4A603C5A-E651-465D-BDDA-C9949E6B8F5A}">
      <formula1>M6&lt;&gt;""</formula1>
    </dataValidation>
    <dataValidation type="custom" showInputMessage="1" showErrorMessage="1" errorTitle="Achtung" error="Bitte geben Sie zunächst die Agentur-Nr. ein, bevor Sie mit der Eingabe fortfahren können." sqref="G37" xr:uid="{2FE444A3-8EE9-46B9-A023-A76D9ABE5FD0}">
      <formula1>M6&lt;&gt;""</formula1>
    </dataValidation>
    <dataValidation type="custom" showInputMessage="1" showErrorMessage="1" errorTitle="Achtung" error="Bitte geben Sie zunächst die Agentur-Nr. ein, bevor Sie mit der Eingabe fortfahren können." sqref="G36" xr:uid="{76CE1C49-8F14-404A-A590-F1982EF5768C}">
      <formula1>M6&lt;&gt;""</formula1>
    </dataValidation>
    <dataValidation type="custom" showInputMessage="1" showErrorMessage="1" errorTitle="Achtung" error="Bitte geben Sie zunächst die Agentur-Nr. ein, bevor Sie mit der Eingabe fortfahren können." sqref="G35" xr:uid="{D017277D-405E-453E-A34B-EC1399DACDDC}">
      <formula1>M6&lt;&gt;""</formula1>
    </dataValidation>
    <dataValidation type="list" showInputMessage="1" showErrorMessage="1" sqref="E112" xr:uid="{FECDEB14-E129-488A-9136-3A9500190F57}">
      <formula1>$A$210:$A$211</formula1>
    </dataValidation>
    <dataValidation type="decimal" allowBlank="1" showInputMessage="1" showErrorMessage="1" sqref="B69:G74" xr:uid="{0599D81F-8500-4263-8A5E-23C63AE9C7A0}">
      <formula1>0</formula1>
      <formula2>9999</formula2>
    </dataValidation>
    <dataValidation type="list" allowBlank="1" showInputMessage="1" showErrorMessage="1" sqref="A48:B50" xr:uid="{CE99916D-9B81-4718-9817-E6FDC95B3CFA}">
      <formula1>$B$225:$B$260</formula1>
    </dataValidation>
    <dataValidation type="list" showInputMessage="1" showErrorMessage="1" sqref="E22:E27" xr:uid="{B9F012A2-CADA-4744-8487-BB4AC8E7FC3C}">
      <formula1>$P$209:$P$220</formula1>
    </dataValidation>
    <dataValidation type="list" showInputMessage="1" showErrorMessage="1" sqref="D22:D27" xr:uid="{0F021122-A91B-4ECE-A91B-A268053DAF55}">
      <formula1>$O$209:$O$220</formula1>
    </dataValidation>
    <dataValidation type="list" allowBlank="1" showInputMessage="1" showErrorMessage="1" sqref="F169" xr:uid="{59B3C12F-A301-4597-9463-AD0E45786D19}">
      <formula1>GWB_Modelle</formula1>
    </dataValidation>
    <dataValidation type="list" allowBlank="1" showInputMessage="1" showErrorMessage="1" sqref="B88:B96" xr:uid="{DA95B0AE-B67C-4F97-A7D2-9458CFCD9CE1}">
      <formula1>WKZ</formula1>
    </dataValidation>
    <dataValidation type="list" showErrorMessage="1" sqref="E35:E41" xr:uid="{E6936405-0B5E-4BA6-9581-C290684328AF}">
      <formula1>Transportrisiko</formula1>
    </dataValidation>
    <dataValidation type="list" showErrorMessage="1" promptTitle="PKW-Risiken" prompt="Sofern Pkw-Risiken über 180.000 € Netto-GNW vorhanden, bitte genauere Angaben im Feld &quot;weitere Vermerke&quot; vornehmen" sqref="D41" xr:uid="{9D551AAD-387B-45EC-A4E9-665007C53668}">
      <formula1>INDIRECT($A$41)</formula1>
    </dataValidation>
    <dataValidation type="list" showErrorMessage="1" promptTitle="PKW-Risiken" prompt="Sofern Pkw-Risiken über 180.000 € Netto-GNW vorhanden, bitte genauere Angaben im Feld &quot;weitere Vermerke&quot; vornehmen" sqref="D40" xr:uid="{EC7552C0-C860-4495-9848-F37CD348E3FB}">
      <formula1>INDIRECT($A$40)</formula1>
    </dataValidation>
    <dataValidation type="list" showErrorMessage="1" promptTitle="PKW-Risiken" prompt="Sofern Pkw-Risiken über 180.000 € Netto-GNW vorhanden, bitte genauere Angaben im Feld &quot;weitere Vermerke&quot; vornehmen" sqref="D39" xr:uid="{1C61E46C-CC7C-4E11-B458-5CFC9BB7D193}">
      <formula1>INDIRECT($A$39)</formula1>
    </dataValidation>
    <dataValidation type="list" showErrorMessage="1" sqref="D38" xr:uid="{E85C010D-9B72-43BB-9AE1-C366DD98865F}">
      <formula1>INDIRECT($A$38)</formula1>
    </dataValidation>
    <dataValidation type="list" showErrorMessage="1" sqref="D35" xr:uid="{6A014530-7BCF-4C90-BAB7-5FF961F44926}">
      <formula1>INDIRECT($A$35)</formula1>
    </dataValidation>
    <dataValidation type="list" showErrorMessage="1" sqref="D37" xr:uid="{07C6FA0C-D86B-4940-A768-3D40205711BC}">
      <formula1>INDIRECT($A$37)</formula1>
    </dataValidation>
    <dataValidation type="list" showErrorMessage="1" sqref="D36" xr:uid="{6187E80D-54A9-4CFE-B9BA-3D708BF7C3A1}">
      <formula1>INDIRECT($A$36)</formula1>
    </dataValidation>
    <dataValidation type="list" showInputMessage="1" showErrorMessage="1" promptTitle="Abweichungen" prompt="Fahrzeuge mit mehr als 200 KW bitte einzeln angeben!" sqref="C63" xr:uid="{793398DB-1B07-4DD3-B874-35A07EE99A9B}">
      <formula1>#REF!</formula1>
    </dataValidation>
    <dataValidation type="list" showInputMessage="1" showErrorMessage="1" sqref="M12" xr:uid="{BBAE259F-E7B5-478E-AFBA-8EA98915AA91}">
      <formula1>$M$220:$M$223</formula1>
    </dataValidation>
    <dataValidation type="list" allowBlank="1" showInputMessage="1" showErrorMessage="1" sqref="C88:C96" xr:uid="{AFB8E1F7-6804-4657-B32C-786F63B37C77}">
      <formula1>$A$207:$A$209</formula1>
    </dataValidation>
    <dataValidation type="list" allowBlank="1" showInputMessage="1" showErrorMessage="1" sqref="N59:Q63 K63:M63" xr:uid="{F15B1C7A-F339-4980-BF7B-307959EA0939}">
      <formula1>$A$212</formula1>
    </dataValidation>
    <dataValidation type="list" allowBlank="1" showInputMessage="1" showErrorMessage="1" sqref="E169 E171:E174 F131 J144:J147 K120 J119:J129 J131:J132 N131 J136 J138:J141 H102 J104 N68 P70 C55 H150 E152 I152 K152 M158 E98:F98 F133" xr:uid="{4BEC2F1E-D8F7-4D14-8EFB-38B584FB7150}">
      <formula1>$A$210:$A$211</formula1>
    </dataValidation>
    <dataValidation type="list" allowBlank="1" showInputMessage="1" showErrorMessage="1" sqref="D55" xr:uid="{C549E772-CFA8-4B5D-9459-84BF8B168EBC}">
      <formula1>#REF!</formula1>
    </dataValidation>
    <dataValidation type="list" allowBlank="1" showInputMessage="1" showErrorMessage="1" sqref="A22:B27" xr:uid="{44BE9E57-B36A-4F62-810E-11A3BC0E1787}">
      <formula1>$D$197:$D$203</formula1>
    </dataValidation>
    <dataValidation type="list" allowBlank="1" showInputMessage="1" showErrorMessage="1" sqref="A35:B41" xr:uid="{3FB1E43F-2D1F-4F93-8123-4D21E43EF192}">
      <formula1>$D$204:$D$225</formula1>
    </dataValidation>
    <dataValidation type="whole" allowBlank="1" showInputMessage="1" showErrorMessage="1" errorTitle="Anzahl" error="Bitte die Anzahl der Fahrzeuge mit der jeweiligen Produktergänzung eintragen." sqref="S35:S41" xr:uid="{3971E9DE-8E68-4E25-84ED-A6F5B8D91AAB}">
      <formula1>0</formula1>
      <formula2>H35</formula2>
    </dataValidation>
    <dataValidation type="whole" allowBlank="1" showInputMessage="1" showErrorMessage="1" errorTitle="Anzahl" error="Bitte die Anzahl der Fahrzeuge mit der jeweiligen Produktergänzung eintragen." sqref="R35:R41" xr:uid="{109C6474-594F-46DF-A3E5-3113E54E01BC}">
      <formula1>0</formula1>
      <formula2>H35</formula2>
    </dataValidation>
    <dataValidation type="whole" allowBlank="1" showInputMessage="1" showErrorMessage="1" errorTitle="Anzahl" error="Bitte die Anzahl der Fahrzeuge mit der jeweiligen Produktergänzung eintragen." sqref="Q35:Q41" xr:uid="{FA61D358-3BFF-4808-A11A-5B58D855BC24}">
      <formula1>0</formula1>
      <formula2>H35</formula2>
    </dataValidation>
    <dataValidation type="whole" allowBlank="1" showInputMessage="1" showErrorMessage="1" errorTitle="Anzahl" error="Bitte geben Sie die Anzahl der Fahrzeuge mit der jeweiligen Produktergänzung hier an." sqref="O35:O41" xr:uid="{3691712F-6220-4E95-9405-B9F06FFB1D04}">
      <formula1>0</formula1>
      <formula2>G35</formula2>
    </dataValidation>
    <dataValidation type="whole" allowBlank="1" showInputMessage="1" showErrorMessage="1" errorTitle="Anzahl" error="Bitte die Anzahl der Fahrzeuge mit der jeweiligen Produktergänzung eintragen." sqref="N35:N41" xr:uid="{075CC039-3D87-44C0-B263-FD6FA693E533}">
      <formula1>0</formula1>
      <formula2>G35</formula2>
    </dataValidation>
    <dataValidation type="whole" allowBlank="1" showInputMessage="1" showErrorMessage="1" errorTitle="Anzahl" error="Bitte geben Sie die Anzahl der Fahrzeuge mit der jeweiligen Produktergänzung hier an." sqref="M35:M41" xr:uid="{4C6C38D8-FB93-422C-99E2-B1C790E199C1}">
      <formula1>0</formula1>
      <formula2>G35</formula2>
    </dataValidation>
    <dataValidation type="whole" allowBlank="1" showInputMessage="1" showErrorMessage="1" errorTitle="Anzahl" error="Bitte geben Sie die Anzahl der Fahrzeuge mit der jeweiligen Produktergänzung hier an." sqref="P35:P41" xr:uid="{9D745C1D-DF55-4578-ACB9-4526F583C55C}">
      <formula1>0</formula1>
      <formula2>G35</formula2>
    </dataValidation>
  </dataValidations>
  <hyperlinks>
    <hyperlink ref="R12" r:id="rId1" xr:uid="{239AC76C-411F-4A45-BFE9-8A4614A115E9}"/>
    <hyperlink ref="H171" r:id="rId2" xr:uid="{A015AD7C-4EC7-4212-A282-8D3603F0FFA5}"/>
    <hyperlink ref="J172" r:id="rId3" xr:uid="{B15733CC-040D-4495-88D0-033AC3143CE9}"/>
  </hyperlinks>
  <pageMargins left="0.7" right="0.7" top="0.78740157499999996" bottom="0.78740157499999996" header="0.3" footer="0.3"/>
  <pageSetup paperSize="9" scale="36" orientation="landscape" horizontalDpi="300" verticalDpi="0" r:id="rId4"/>
  <rowBreaks count="3" manualBreakCount="3">
    <brk id="43" max="16383" man="1"/>
    <brk id="95" max="16383" man="1"/>
    <brk id="142" max="16383" man="1"/>
  </rowBreaks>
  <drawing r:id="rId5"/>
  <tableParts count="1"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EDAE8-B259-4AD0-99E3-375C5729572B}">
  <sheetPr>
    <tabColor theme="1" tint="0.34998626667073579"/>
  </sheetPr>
  <dimension ref="A1:T32"/>
  <sheetViews>
    <sheetView zoomScaleNormal="100" workbookViewId="0">
      <selection activeCell="G16" sqref="G16:J17"/>
    </sheetView>
  </sheetViews>
  <sheetFormatPr baseColWidth="10" defaultRowHeight="12.75" x14ac:dyDescent="0.2"/>
  <cols>
    <col min="1" max="1" width="17.42578125" customWidth="1"/>
    <col min="6" max="6" width="17.42578125" customWidth="1"/>
    <col min="11" max="11" width="17.42578125" customWidth="1"/>
    <col min="16" max="16" width="17.42578125" customWidth="1"/>
  </cols>
  <sheetData>
    <row r="1" spans="1:20" ht="24" customHeight="1" x14ac:dyDescent="0.2">
      <c r="A1" s="691" t="s">
        <v>278</v>
      </c>
      <c r="B1" s="691"/>
      <c r="C1" s="691"/>
      <c r="D1" s="691"/>
    </row>
    <row r="4" spans="1:20" ht="13.5" thickBot="1" x14ac:dyDescent="0.25"/>
    <row r="5" spans="1:20" ht="15.75" thickBot="1" x14ac:dyDescent="0.25">
      <c r="A5" s="696" t="s">
        <v>266</v>
      </c>
      <c r="B5" s="697"/>
      <c r="C5" s="697"/>
      <c r="D5" s="697"/>
      <c r="E5" s="698"/>
      <c r="F5" s="696" t="s">
        <v>267</v>
      </c>
      <c r="G5" s="697"/>
      <c r="H5" s="697"/>
      <c r="I5" s="697"/>
      <c r="J5" s="698"/>
      <c r="K5" s="696" t="s">
        <v>268</v>
      </c>
      <c r="L5" s="697"/>
      <c r="M5" s="697"/>
      <c r="N5" s="697"/>
      <c r="O5" s="698"/>
      <c r="P5" s="696" t="s">
        <v>269</v>
      </c>
      <c r="Q5" s="697"/>
      <c r="R5" s="697"/>
      <c r="S5" s="697"/>
      <c r="T5" s="698"/>
    </row>
    <row r="6" spans="1:20" ht="18" customHeight="1" x14ac:dyDescent="0.2">
      <c r="A6" s="699" t="s">
        <v>67</v>
      </c>
      <c r="B6" s="701"/>
      <c r="C6" s="701"/>
      <c r="D6" s="701"/>
      <c r="E6" s="702"/>
      <c r="F6" s="699" t="s">
        <v>67</v>
      </c>
      <c r="G6" s="701"/>
      <c r="H6" s="701"/>
      <c r="I6" s="701"/>
      <c r="J6" s="702"/>
      <c r="K6" s="699" t="s">
        <v>67</v>
      </c>
      <c r="L6" s="701"/>
      <c r="M6" s="701"/>
      <c r="N6" s="701"/>
      <c r="O6" s="702"/>
      <c r="P6" s="699" t="s">
        <v>67</v>
      </c>
      <c r="Q6" s="701"/>
      <c r="R6" s="701"/>
      <c r="S6" s="701"/>
      <c r="T6" s="702"/>
    </row>
    <row r="7" spans="1:20" ht="18" customHeight="1" x14ac:dyDescent="0.2">
      <c r="A7" s="700"/>
      <c r="B7" s="703"/>
      <c r="C7" s="703"/>
      <c r="D7" s="703"/>
      <c r="E7" s="704"/>
      <c r="F7" s="700"/>
      <c r="G7" s="703"/>
      <c r="H7" s="703"/>
      <c r="I7" s="703"/>
      <c r="J7" s="704"/>
      <c r="K7" s="700"/>
      <c r="L7" s="703"/>
      <c r="M7" s="703"/>
      <c r="N7" s="703"/>
      <c r="O7" s="704"/>
      <c r="P7" s="700"/>
      <c r="Q7" s="703"/>
      <c r="R7" s="703"/>
      <c r="S7" s="703"/>
      <c r="T7" s="704"/>
    </row>
    <row r="8" spans="1:20" ht="18" customHeight="1" x14ac:dyDescent="0.2">
      <c r="A8" s="143" t="s">
        <v>31</v>
      </c>
      <c r="B8" s="692"/>
      <c r="C8" s="692"/>
      <c r="D8" s="692"/>
      <c r="E8" s="693"/>
      <c r="F8" s="143" t="s">
        <v>31</v>
      </c>
      <c r="G8" s="692"/>
      <c r="H8" s="692"/>
      <c r="I8" s="692"/>
      <c r="J8" s="693"/>
      <c r="K8" s="143" t="s">
        <v>31</v>
      </c>
      <c r="L8" s="692"/>
      <c r="M8" s="692"/>
      <c r="N8" s="692"/>
      <c r="O8" s="693"/>
      <c r="P8" s="143" t="s">
        <v>31</v>
      </c>
      <c r="Q8" s="692"/>
      <c r="R8" s="692"/>
      <c r="S8" s="692"/>
      <c r="T8" s="693"/>
    </row>
    <row r="9" spans="1:20" ht="18" customHeight="1" x14ac:dyDescent="0.2">
      <c r="A9" s="143" t="s">
        <v>32</v>
      </c>
      <c r="B9" s="692"/>
      <c r="C9" s="692"/>
      <c r="D9" s="692"/>
      <c r="E9" s="693"/>
      <c r="F9" s="143" t="s">
        <v>32</v>
      </c>
      <c r="G9" s="692"/>
      <c r="H9" s="692"/>
      <c r="I9" s="692"/>
      <c r="J9" s="693"/>
      <c r="K9" s="143" t="s">
        <v>32</v>
      </c>
      <c r="L9" s="692"/>
      <c r="M9" s="692"/>
      <c r="N9" s="692"/>
      <c r="O9" s="693"/>
      <c r="P9" s="143" t="s">
        <v>32</v>
      </c>
      <c r="Q9" s="692"/>
      <c r="R9" s="692"/>
      <c r="S9" s="692"/>
      <c r="T9" s="693"/>
    </row>
    <row r="10" spans="1:20" ht="18" customHeight="1" x14ac:dyDescent="0.2">
      <c r="A10" s="143" t="s">
        <v>121</v>
      </c>
      <c r="B10" s="705"/>
      <c r="C10" s="706"/>
      <c r="D10" s="706"/>
      <c r="E10" s="707"/>
      <c r="F10" s="143" t="s">
        <v>121</v>
      </c>
      <c r="G10" s="692"/>
      <c r="H10" s="692"/>
      <c r="I10" s="692"/>
      <c r="J10" s="693"/>
      <c r="K10" s="143" t="s">
        <v>121</v>
      </c>
      <c r="L10" s="692"/>
      <c r="M10" s="692"/>
      <c r="N10" s="692"/>
      <c r="O10" s="693"/>
      <c r="P10" s="143" t="s">
        <v>121</v>
      </c>
      <c r="Q10" s="692"/>
      <c r="R10" s="692"/>
      <c r="S10" s="692"/>
      <c r="T10" s="693"/>
    </row>
    <row r="11" spans="1:20" ht="18" customHeight="1" x14ac:dyDescent="0.2">
      <c r="A11" s="143" t="s">
        <v>33</v>
      </c>
      <c r="B11" s="692"/>
      <c r="C11" s="692"/>
      <c r="D11" s="692"/>
      <c r="E11" s="693"/>
      <c r="F11" s="143" t="s">
        <v>33</v>
      </c>
      <c r="G11" s="692"/>
      <c r="H11" s="692"/>
      <c r="I11" s="692"/>
      <c r="J11" s="693"/>
      <c r="K11" s="143" t="s">
        <v>33</v>
      </c>
      <c r="L11" s="692"/>
      <c r="M11" s="692"/>
      <c r="N11" s="692"/>
      <c r="O11" s="693"/>
      <c r="P11" s="143" t="s">
        <v>33</v>
      </c>
      <c r="Q11" s="692"/>
      <c r="R11" s="692"/>
      <c r="S11" s="692"/>
      <c r="T11" s="693"/>
    </row>
    <row r="12" spans="1:20" ht="18" customHeight="1" thickBot="1" x14ac:dyDescent="0.25">
      <c r="A12" s="144" t="s">
        <v>34</v>
      </c>
      <c r="B12" s="694"/>
      <c r="C12" s="694"/>
      <c r="D12" s="694"/>
      <c r="E12" s="695"/>
      <c r="F12" s="144" t="s">
        <v>34</v>
      </c>
      <c r="G12" s="694"/>
      <c r="H12" s="694"/>
      <c r="I12" s="694"/>
      <c r="J12" s="695"/>
      <c r="K12" s="144" t="s">
        <v>34</v>
      </c>
      <c r="L12" s="694"/>
      <c r="M12" s="694"/>
      <c r="N12" s="694"/>
      <c r="O12" s="695"/>
      <c r="P12" s="144" t="s">
        <v>34</v>
      </c>
      <c r="Q12" s="694"/>
      <c r="R12" s="694"/>
      <c r="S12" s="694"/>
      <c r="T12" s="695"/>
    </row>
    <row r="14" spans="1:20" ht="13.5" thickBot="1" x14ac:dyDescent="0.25"/>
    <row r="15" spans="1:20" ht="15.75" thickBot="1" x14ac:dyDescent="0.25">
      <c r="A15" s="696" t="s">
        <v>270</v>
      </c>
      <c r="B15" s="697"/>
      <c r="C15" s="697"/>
      <c r="D15" s="697"/>
      <c r="E15" s="698"/>
      <c r="F15" s="696" t="s">
        <v>271</v>
      </c>
      <c r="G15" s="697"/>
      <c r="H15" s="697"/>
      <c r="I15" s="697"/>
      <c r="J15" s="698"/>
      <c r="K15" s="696" t="s">
        <v>272</v>
      </c>
      <c r="L15" s="697"/>
      <c r="M15" s="697"/>
      <c r="N15" s="697"/>
      <c r="O15" s="698"/>
      <c r="P15" s="696" t="s">
        <v>273</v>
      </c>
      <c r="Q15" s="697"/>
      <c r="R15" s="697"/>
      <c r="S15" s="697"/>
      <c r="T15" s="698"/>
    </row>
    <row r="16" spans="1:20" ht="18" customHeight="1" x14ac:dyDescent="0.2">
      <c r="A16" s="699" t="s">
        <v>67</v>
      </c>
      <c r="B16" s="701"/>
      <c r="C16" s="701"/>
      <c r="D16" s="701"/>
      <c r="E16" s="702"/>
      <c r="F16" s="699" t="s">
        <v>67</v>
      </c>
      <c r="G16" s="701"/>
      <c r="H16" s="701"/>
      <c r="I16" s="701"/>
      <c r="J16" s="702"/>
      <c r="K16" s="699" t="s">
        <v>67</v>
      </c>
      <c r="L16" s="701"/>
      <c r="M16" s="701"/>
      <c r="N16" s="701"/>
      <c r="O16" s="702"/>
      <c r="P16" s="699" t="s">
        <v>67</v>
      </c>
      <c r="Q16" s="701"/>
      <c r="R16" s="701"/>
      <c r="S16" s="701"/>
      <c r="T16" s="702"/>
    </row>
    <row r="17" spans="1:20" ht="18" customHeight="1" x14ac:dyDescent="0.2">
      <c r="A17" s="700"/>
      <c r="B17" s="703"/>
      <c r="C17" s="703"/>
      <c r="D17" s="703"/>
      <c r="E17" s="704"/>
      <c r="F17" s="700"/>
      <c r="G17" s="703"/>
      <c r="H17" s="703"/>
      <c r="I17" s="703"/>
      <c r="J17" s="704"/>
      <c r="K17" s="700"/>
      <c r="L17" s="703"/>
      <c r="M17" s="703"/>
      <c r="N17" s="703"/>
      <c r="O17" s="704"/>
      <c r="P17" s="700"/>
      <c r="Q17" s="703"/>
      <c r="R17" s="703"/>
      <c r="S17" s="703"/>
      <c r="T17" s="704"/>
    </row>
    <row r="18" spans="1:20" ht="15" x14ac:dyDescent="0.2">
      <c r="A18" s="143" t="s">
        <v>31</v>
      </c>
      <c r="B18" s="692"/>
      <c r="C18" s="692"/>
      <c r="D18" s="692"/>
      <c r="E18" s="693"/>
      <c r="F18" s="143" t="s">
        <v>31</v>
      </c>
      <c r="G18" s="692"/>
      <c r="H18" s="692"/>
      <c r="I18" s="692"/>
      <c r="J18" s="693"/>
      <c r="K18" s="143" t="s">
        <v>31</v>
      </c>
      <c r="L18" s="692"/>
      <c r="M18" s="692"/>
      <c r="N18" s="692"/>
      <c r="O18" s="693"/>
      <c r="P18" s="143" t="s">
        <v>31</v>
      </c>
      <c r="Q18" s="692"/>
      <c r="R18" s="692"/>
      <c r="S18" s="692"/>
      <c r="T18" s="693"/>
    </row>
    <row r="19" spans="1:20" ht="15" x14ac:dyDescent="0.2">
      <c r="A19" s="143" t="s">
        <v>32</v>
      </c>
      <c r="B19" s="692"/>
      <c r="C19" s="692"/>
      <c r="D19" s="692"/>
      <c r="E19" s="693"/>
      <c r="F19" s="143" t="s">
        <v>32</v>
      </c>
      <c r="G19" s="692"/>
      <c r="H19" s="692"/>
      <c r="I19" s="692"/>
      <c r="J19" s="693"/>
      <c r="K19" s="143" t="s">
        <v>32</v>
      </c>
      <c r="L19" s="692"/>
      <c r="M19" s="692"/>
      <c r="N19" s="692"/>
      <c r="O19" s="693"/>
      <c r="P19" s="143" t="s">
        <v>32</v>
      </c>
      <c r="Q19" s="692"/>
      <c r="R19" s="692"/>
      <c r="S19" s="692"/>
      <c r="T19" s="693"/>
    </row>
    <row r="20" spans="1:20" ht="15" x14ac:dyDescent="0.2">
      <c r="A20" s="143" t="s">
        <v>121</v>
      </c>
      <c r="B20" s="692"/>
      <c r="C20" s="692"/>
      <c r="D20" s="692"/>
      <c r="E20" s="693"/>
      <c r="F20" s="143" t="s">
        <v>121</v>
      </c>
      <c r="G20" s="692"/>
      <c r="H20" s="692"/>
      <c r="I20" s="692"/>
      <c r="J20" s="693"/>
      <c r="K20" s="143" t="s">
        <v>121</v>
      </c>
      <c r="L20" s="692"/>
      <c r="M20" s="692"/>
      <c r="N20" s="692"/>
      <c r="O20" s="693"/>
      <c r="P20" s="143" t="s">
        <v>121</v>
      </c>
      <c r="Q20" s="692"/>
      <c r="R20" s="692"/>
      <c r="S20" s="692"/>
      <c r="T20" s="693"/>
    </row>
    <row r="21" spans="1:20" ht="15" x14ac:dyDescent="0.2">
      <c r="A21" s="143" t="s">
        <v>33</v>
      </c>
      <c r="B21" s="692"/>
      <c r="C21" s="692"/>
      <c r="D21" s="692"/>
      <c r="E21" s="693"/>
      <c r="F21" s="143" t="s">
        <v>33</v>
      </c>
      <c r="G21" s="692"/>
      <c r="H21" s="692"/>
      <c r="I21" s="692"/>
      <c r="J21" s="693"/>
      <c r="K21" s="143" t="s">
        <v>33</v>
      </c>
      <c r="L21" s="692"/>
      <c r="M21" s="692"/>
      <c r="N21" s="692"/>
      <c r="O21" s="693"/>
      <c r="P21" s="143" t="s">
        <v>33</v>
      </c>
      <c r="Q21" s="692"/>
      <c r="R21" s="692"/>
      <c r="S21" s="692"/>
      <c r="T21" s="693"/>
    </row>
    <row r="22" spans="1:20" ht="15.75" thickBot="1" x14ac:dyDescent="0.25">
      <c r="A22" s="144" t="s">
        <v>34</v>
      </c>
      <c r="B22" s="694"/>
      <c r="C22" s="694"/>
      <c r="D22" s="694"/>
      <c r="E22" s="695"/>
      <c r="F22" s="144" t="s">
        <v>34</v>
      </c>
      <c r="G22" s="694"/>
      <c r="H22" s="694"/>
      <c r="I22" s="694"/>
      <c r="J22" s="695"/>
      <c r="K22" s="144" t="s">
        <v>34</v>
      </c>
      <c r="L22" s="694"/>
      <c r="M22" s="694"/>
      <c r="N22" s="694"/>
      <c r="O22" s="695"/>
      <c r="P22" s="144" t="s">
        <v>34</v>
      </c>
      <c r="Q22" s="694"/>
      <c r="R22" s="694"/>
      <c r="S22" s="694"/>
      <c r="T22" s="695"/>
    </row>
    <row r="24" spans="1:20" ht="13.5" thickBot="1" x14ac:dyDescent="0.25"/>
    <row r="25" spans="1:20" ht="15.75" thickBot="1" x14ac:dyDescent="0.25">
      <c r="A25" s="696" t="s">
        <v>274</v>
      </c>
      <c r="B25" s="697"/>
      <c r="C25" s="697"/>
      <c r="D25" s="697"/>
      <c r="E25" s="698"/>
      <c r="F25" s="696" t="s">
        <v>275</v>
      </c>
      <c r="G25" s="697"/>
      <c r="H25" s="697"/>
      <c r="I25" s="697"/>
      <c r="J25" s="698"/>
      <c r="K25" s="696" t="s">
        <v>276</v>
      </c>
      <c r="L25" s="697"/>
      <c r="M25" s="697"/>
      <c r="N25" s="697"/>
      <c r="O25" s="698"/>
      <c r="P25" s="696" t="s">
        <v>277</v>
      </c>
      <c r="Q25" s="697"/>
      <c r="R25" s="697"/>
      <c r="S25" s="697"/>
      <c r="T25" s="698"/>
    </row>
    <row r="26" spans="1:20" ht="18" customHeight="1" x14ac:dyDescent="0.2">
      <c r="A26" s="699" t="s">
        <v>67</v>
      </c>
      <c r="B26" s="701"/>
      <c r="C26" s="701"/>
      <c r="D26" s="701"/>
      <c r="E26" s="702"/>
      <c r="F26" s="699" t="s">
        <v>67</v>
      </c>
      <c r="G26" s="701"/>
      <c r="H26" s="701"/>
      <c r="I26" s="701"/>
      <c r="J26" s="702"/>
      <c r="K26" s="699" t="s">
        <v>67</v>
      </c>
      <c r="L26" s="701"/>
      <c r="M26" s="701"/>
      <c r="N26" s="701"/>
      <c r="O26" s="702"/>
      <c r="P26" s="699" t="s">
        <v>67</v>
      </c>
      <c r="Q26" s="701"/>
      <c r="R26" s="701"/>
      <c r="S26" s="701"/>
      <c r="T26" s="702"/>
    </row>
    <row r="27" spans="1:20" ht="18" customHeight="1" x14ac:dyDescent="0.2">
      <c r="A27" s="700"/>
      <c r="B27" s="703"/>
      <c r="C27" s="703"/>
      <c r="D27" s="703"/>
      <c r="E27" s="704"/>
      <c r="F27" s="700"/>
      <c r="G27" s="703"/>
      <c r="H27" s="703"/>
      <c r="I27" s="703"/>
      <c r="J27" s="704"/>
      <c r="K27" s="700"/>
      <c r="L27" s="703"/>
      <c r="M27" s="703"/>
      <c r="N27" s="703"/>
      <c r="O27" s="704"/>
      <c r="P27" s="700"/>
      <c r="Q27" s="703"/>
      <c r="R27" s="703"/>
      <c r="S27" s="703"/>
      <c r="T27" s="704"/>
    </row>
    <row r="28" spans="1:20" ht="15" x14ac:dyDescent="0.2">
      <c r="A28" s="143" t="s">
        <v>31</v>
      </c>
      <c r="B28" s="692"/>
      <c r="C28" s="692"/>
      <c r="D28" s="692"/>
      <c r="E28" s="693"/>
      <c r="F28" s="143" t="s">
        <v>31</v>
      </c>
      <c r="G28" s="692"/>
      <c r="H28" s="692"/>
      <c r="I28" s="692"/>
      <c r="J28" s="693"/>
      <c r="K28" s="143" t="s">
        <v>31</v>
      </c>
      <c r="L28" s="692"/>
      <c r="M28" s="692"/>
      <c r="N28" s="692"/>
      <c r="O28" s="693"/>
      <c r="P28" s="143" t="s">
        <v>31</v>
      </c>
      <c r="Q28" s="692"/>
      <c r="R28" s="692"/>
      <c r="S28" s="692"/>
      <c r="T28" s="693"/>
    </row>
    <row r="29" spans="1:20" ht="15" x14ac:dyDescent="0.2">
      <c r="A29" s="143" t="s">
        <v>32</v>
      </c>
      <c r="B29" s="692"/>
      <c r="C29" s="692"/>
      <c r="D29" s="692"/>
      <c r="E29" s="693"/>
      <c r="F29" s="143" t="s">
        <v>32</v>
      </c>
      <c r="G29" s="692"/>
      <c r="H29" s="692"/>
      <c r="I29" s="692"/>
      <c r="J29" s="693"/>
      <c r="K29" s="143" t="s">
        <v>32</v>
      </c>
      <c r="L29" s="692"/>
      <c r="M29" s="692"/>
      <c r="N29" s="692"/>
      <c r="O29" s="693"/>
      <c r="P29" s="143" t="s">
        <v>32</v>
      </c>
      <c r="Q29" s="692"/>
      <c r="R29" s="692"/>
      <c r="S29" s="692"/>
      <c r="T29" s="693"/>
    </row>
    <row r="30" spans="1:20" ht="15" x14ac:dyDescent="0.2">
      <c r="A30" s="143" t="s">
        <v>121</v>
      </c>
      <c r="B30" s="692"/>
      <c r="C30" s="692"/>
      <c r="D30" s="692"/>
      <c r="E30" s="693"/>
      <c r="F30" s="143" t="s">
        <v>121</v>
      </c>
      <c r="G30" s="692"/>
      <c r="H30" s="692"/>
      <c r="I30" s="692"/>
      <c r="J30" s="693"/>
      <c r="K30" s="143" t="s">
        <v>121</v>
      </c>
      <c r="L30" s="692"/>
      <c r="M30" s="692"/>
      <c r="N30" s="692"/>
      <c r="O30" s="693"/>
      <c r="P30" s="143" t="s">
        <v>121</v>
      </c>
      <c r="Q30" s="692"/>
      <c r="R30" s="692"/>
      <c r="S30" s="692"/>
      <c r="T30" s="693"/>
    </row>
    <row r="31" spans="1:20" ht="15" x14ac:dyDescent="0.2">
      <c r="A31" s="143" t="s">
        <v>33</v>
      </c>
      <c r="B31" s="692"/>
      <c r="C31" s="692"/>
      <c r="D31" s="692"/>
      <c r="E31" s="693"/>
      <c r="F31" s="143" t="s">
        <v>33</v>
      </c>
      <c r="G31" s="692"/>
      <c r="H31" s="692"/>
      <c r="I31" s="692"/>
      <c r="J31" s="693"/>
      <c r="K31" s="143" t="s">
        <v>33</v>
      </c>
      <c r="L31" s="692"/>
      <c r="M31" s="692"/>
      <c r="N31" s="692"/>
      <c r="O31" s="693"/>
      <c r="P31" s="143" t="s">
        <v>33</v>
      </c>
      <c r="Q31" s="692"/>
      <c r="R31" s="692"/>
      <c r="S31" s="692"/>
      <c r="T31" s="693"/>
    </row>
    <row r="32" spans="1:20" ht="15.75" thickBot="1" x14ac:dyDescent="0.25">
      <c r="A32" s="144" t="s">
        <v>34</v>
      </c>
      <c r="B32" s="694"/>
      <c r="C32" s="694"/>
      <c r="D32" s="694"/>
      <c r="E32" s="695"/>
      <c r="F32" s="144" t="s">
        <v>34</v>
      </c>
      <c r="G32" s="694"/>
      <c r="H32" s="694"/>
      <c r="I32" s="694"/>
      <c r="J32" s="695"/>
      <c r="K32" s="144" t="s">
        <v>34</v>
      </c>
      <c r="L32" s="694"/>
      <c r="M32" s="694"/>
      <c r="N32" s="694"/>
      <c r="O32" s="695"/>
      <c r="P32" s="144" t="s">
        <v>34</v>
      </c>
      <c r="Q32" s="694"/>
      <c r="R32" s="694"/>
      <c r="S32" s="694"/>
      <c r="T32" s="695"/>
    </row>
  </sheetData>
  <sheetProtection algorithmName="SHA-512" hashValue="rG1MO8erWIEypc1ivlFXZqM7PBxKU7frbxQzB8oljENvHBS0IPSD4WRzetBx0ZZvjIdqP6EEu80OKMJpKIPqYw==" saltValue="ttKWPUCktoh1m0V1aoxLxg==" spinCount="100000" sheet="1" selectLockedCells="1"/>
  <mergeCells count="97">
    <mergeCell ref="Q30:T30"/>
    <mergeCell ref="Q31:T31"/>
    <mergeCell ref="Q32:T32"/>
    <mergeCell ref="P25:T25"/>
    <mergeCell ref="P26:P27"/>
    <mergeCell ref="Q26:T27"/>
    <mergeCell ref="Q28:T28"/>
    <mergeCell ref="Q29:T29"/>
    <mergeCell ref="G30:J30"/>
    <mergeCell ref="G31:J31"/>
    <mergeCell ref="G32:J32"/>
    <mergeCell ref="K25:O25"/>
    <mergeCell ref="K26:K27"/>
    <mergeCell ref="L26:O27"/>
    <mergeCell ref="L28:O28"/>
    <mergeCell ref="L29:O29"/>
    <mergeCell ref="L30:O30"/>
    <mergeCell ref="L31:O31"/>
    <mergeCell ref="F25:J25"/>
    <mergeCell ref="F26:F27"/>
    <mergeCell ref="G26:J27"/>
    <mergeCell ref="G28:J28"/>
    <mergeCell ref="G29:J29"/>
    <mergeCell ref="L32:O32"/>
    <mergeCell ref="B28:E28"/>
    <mergeCell ref="B29:E29"/>
    <mergeCell ref="B30:E30"/>
    <mergeCell ref="B31:E31"/>
    <mergeCell ref="B32:E32"/>
    <mergeCell ref="F16:F17"/>
    <mergeCell ref="Q19:T19"/>
    <mergeCell ref="Q20:T20"/>
    <mergeCell ref="Q21:T21"/>
    <mergeCell ref="Q22:T22"/>
    <mergeCell ref="L19:O19"/>
    <mergeCell ref="L20:O20"/>
    <mergeCell ref="L21:O21"/>
    <mergeCell ref="L22:O22"/>
    <mergeCell ref="K16:K17"/>
    <mergeCell ref="L16:O17"/>
    <mergeCell ref="L18:O18"/>
    <mergeCell ref="B20:E20"/>
    <mergeCell ref="B21:E21"/>
    <mergeCell ref="B22:E22"/>
    <mergeCell ref="B19:E19"/>
    <mergeCell ref="G19:J19"/>
    <mergeCell ref="G20:J20"/>
    <mergeCell ref="G21:J21"/>
    <mergeCell ref="A26:A27"/>
    <mergeCell ref="B26:E27"/>
    <mergeCell ref="G22:J22"/>
    <mergeCell ref="A25:E25"/>
    <mergeCell ref="Q12:T12"/>
    <mergeCell ref="A15:E15"/>
    <mergeCell ref="A16:A17"/>
    <mergeCell ref="B16:E17"/>
    <mergeCell ref="B18:E18"/>
    <mergeCell ref="P15:T15"/>
    <mergeCell ref="P16:P17"/>
    <mergeCell ref="Q16:T17"/>
    <mergeCell ref="Q18:T18"/>
    <mergeCell ref="G16:J17"/>
    <mergeCell ref="G18:J18"/>
    <mergeCell ref="K15:O15"/>
    <mergeCell ref="F15:J15"/>
    <mergeCell ref="G12:J12"/>
    <mergeCell ref="L10:O10"/>
    <mergeCell ref="L11:O11"/>
    <mergeCell ref="L12:O12"/>
    <mergeCell ref="Q10:T10"/>
    <mergeCell ref="Q11:T11"/>
    <mergeCell ref="K5:O5"/>
    <mergeCell ref="K6:K7"/>
    <mergeCell ref="L6:O7"/>
    <mergeCell ref="L8:O8"/>
    <mergeCell ref="L9:O9"/>
    <mergeCell ref="P5:T5"/>
    <mergeCell ref="P6:P7"/>
    <mergeCell ref="Q6:T7"/>
    <mergeCell ref="Q8:T8"/>
    <mergeCell ref="Q9:T9"/>
    <mergeCell ref="A1:D1"/>
    <mergeCell ref="B11:E11"/>
    <mergeCell ref="B12:E12"/>
    <mergeCell ref="A5:E5"/>
    <mergeCell ref="F5:J5"/>
    <mergeCell ref="F6:F7"/>
    <mergeCell ref="G6:J7"/>
    <mergeCell ref="B6:E7"/>
    <mergeCell ref="B8:E8"/>
    <mergeCell ref="B9:E9"/>
    <mergeCell ref="B10:E10"/>
    <mergeCell ref="A6:A7"/>
    <mergeCell ref="G8:J8"/>
    <mergeCell ref="G9:J9"/>
    <mergeCell ref="G10:J10"/>
    <mergeCell ref="G11:J11"/>
  </mergeCells>
  <pageMargins left="0.7" right="0.7" top="0.78740157499999996" bottom="0.78740157499999996" header="0.3" footer="0.3"/>
  <pageSetup paperSize="9" scale="96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E12B4-7D1B-4F11-9DDD-410DA720A887}">
  <dimension ref="A1:AK101"/>
  <sheetViews>
    <sheetView zoomScale="110" zoomScaleNormal="110" workbookViewId="0">
      <selection activeCell="B39" sqref="B39"/>
    </sheetView>
  </sheetViews>
  <sheetFormatPr baseColWidth="10" defaultRowHeight="12.75" x14ac:dyDescent="0.2"/>
  <cols>
    <col min="1" max="1" width="20.42578125" style="85" bestFit="1" customWidth="1"/>
    <col min="2" max="2" width="56.85546875" style="85" customWidth="1"/>
    <col min="3" max="3" width="9.140625" style="176" bestFit="1" customWidth="1"/>
    <col min="4" max="4" width="7.140625" style="178" customWidth="1"/>
    <col min="5" max="5" width="7" style="178" bestFit="1" customWidth="1"/>
    <col min="6" max="6" width="12.5703125" style="178" bestFit="1" customWidth="1"/>
    <col min="7" max="7" width="23.5703125" style="177" bestFit="1" customWidth="1"/>
    <col min="8" max="8" width="19.42578125" style="176" bestFit="1" customWidth="1"/>
    <col min="9" max="9" width="17.5703125" style="85" bestFit="1" customWidth="1"/>
    <col min="10" max="10" width="11.42578125" style="176"/>
    <col min="11" max="11" width="15.5703125" style="176" bestFit="1" customWidth="1"/>
    <col min="12" max="12" width="13.140625" style="175" bestFit="1" customWidth="1"/>
    <col min="13" max="13" width="25" style="85" bestFit="1" customWidth="1"/>
    <col min="14" max="14" width="15.5703125" style="98" bestFit="1" customWidth="1"/>
    <col min="15" max="15" width="18.42578125" style="98" bestFit="1" customWidth="1"/>
    <col min="16" max="16" width="14.5703125" style="176" bestFit="1" customWidth="1"/>
    <col min="17" max="17" width="16.42578125" style="85" bestFit="1" customWidth="1"/>
    <col min="18" max="18" width="12.140625" style="85" bestFit="1" customWidth="1"/>
    <col min="19" max="19" width="7.140625" style="85" bestFit="1" customWidth="1"/>
    <col min="20" max="20" width="13.5703125" style="85" customWidth="1"/>
    <col min="21" max="21" width="20.42578125" style="85" customWidth="1"/>
    <col min="22" max="22" width="24.5703125" style="85" bestFit="1" customWidth="1"/>
    <col min="23" max="23" width="14.42578125" style="85" bestFit="1" customWidth="1"/>
    <col min="24" max="26" width="14.42578125" style="85" customWidth="1"/>
    <col min="27" max="27" width="38.42578125" style="85" customWidth="1"/>
    <col min="28" max="28" width="7.42578125" style="85" bestFit="1" customWidth="1"/>
    <col min="29" max="29" width="36" style="85" customWidth="1"/>
    <col min="30" max="30" width="36" customWidth="1"/>
    <col min="31" max="31" width="13.5703125" style="85" bestFit="1" customWidth="1"/>
    <col min="32" max="32" width="17.42578125" style="85" bestFit="1" customWidth="1"/>
    <col min="33" max="33" width="18" style="85" bestFit="1" customWidth="1"/>
    <col min="34" max="34" width="21.42578125" style="85" customWidth="1"/>
    <col min="35" max="35" width="18.5703125" style="85" bestFit="1" customWidth="1"/>
    <col min="36" max="36" width="11.42578125" style="85"/>
  </cols>
  <sheetData>
    <row r="1" spans="1:37" x14ac:dyDescent="0.2">
      <c r="A1" s="85" t="s">
        <v>356</v>
      </c>
      <c r="B1" s="85" t="s">
        <v>3</v>
      </c>
      <c r="C1" s="176" t="s">
        <v>355</v>
      </c>
      <c r="D1" s="179" t="s">
        <v>354</v>
      </c>
      <c r="E1" s="179" t="s">
        <v>353</v>
      </c>
      <c r="F1" s="179" t="s">
        <v>352</v>
      </c>
      <c r="G1" s="177" t="s">
        <v>351</v>
      </c>
      <c r="H1" s="176" t="s">
        <v>350</v>
      </c>
      <c r="I1" s="85" t="s">
        <v>578</v>
      </c>
      <c r="J1" s="176" t="s">
        <v>349</v>
      </c>
      <c r="K1" s="176" t="s">
        <v>348</v>
      </c>
      <c r="L1" s="175" t="s">
        <v>347</v>
      </c>
      <c r="M1" s="85" t="s">
        <v>346</v>
      </c>
      <c r="N1" s="98" t="s">
        <v>345</v>
      </c>
      <c r="O1" s="98" t="s">
        <v>891</v>
      </c>
      <c r="P1" s="98" t="s">
        <v>890</v>
      </c>
      <c r="Q1" s="85" t="s">
        <v>344</v>
      </c>
      <c r="R1" s="85" t="s">
        <v>343</v>
      </c>
      <c r="S1" s="85" t="s">
        <v>342</v>
      </c>
      <c r="T1" s="85" t="s">
        <v>889</v>
      </c>
      <c r="U1" t="s">
        <v>888</v>
      </c>
      <c r="V1" s="85" t="s">
        <v>887</v>
      </c>
      <c r="W1" s="85" t="s">
        <v>886</v>
      </c>
      <c r="X1" s="85" t="s">
        <v>885</v>
      </c>
      <c r="Y1" s="85" t="s">
        <v>884</v>
      </c>
      <c r="Z1" s="85" t="s">
        <v>883</v>
      </c>
      <c r="AA1" s="85" t="s">
        <v>882</v>
      </c>
      <c r="AB1" s="85" t="s">
        <v>134</v>
      </c>
      <c r="AC1" s="85" t="s">
        <v>135</v>
      </c>
      <c r="AD1" s="85" t="s">
        <v>881</v>
      </c>
      <c r="AE1" s="85" t="s">
        <v>880</v>
      </c>
      <c r="AF1" s="85" t="s">
        <v>863</v>
      </c>
      <c r="AG1" s="85" t="s">
        <v>879</v>
      </c>
      <c r="AH1" s="85" t="s">
        <v>874</v>
      </c>
      <c r="AI1" s="85" t="s">
        <v>872</v>
      </c>
      <c r="AJ1" s="85" t="s">
        <v>870</v>
      </c>
      <c r="AK1" s="85"/>
    </row>
    <row r="2" spans="1:37" x14ac:dyDescent="0.2">
      <c r="U2"/>
      <c r="AD2" s="85"/>
      <c r="AK2" s="85"/>
    </row>
    <row r="3" spans="1:37" x14ac:dyDescent="0.2">
      <c r="U3"/>
      <c r="AD3" s="85"/>
      <c r="AK3" s="85"/>
    </row>
    <row r="4" spans="1:37" x14ac:dyDescent="0.2">
      <c r="U4"/>
      <c r="AD4" s="85"/>
      <c r="AK4" s="85"/>
    </row>
    <row r="5" spans="1:37" x14ac:dyDescent="0.2">
      <c r="U5"/>
      <c r="AD5" s="85"/>
      <c r="AK5" s="85"/>
    </row>
    <row r="6" spans="1:37" x14ac:dyDescent="0.2">
      <c r="U6"/>
      <c r="AD6" s="85"/>
      <c r="AK6" s="85"/>
    </row>
    <row r="7" spans="1:37" x14ac:dyDescent="0.2">
      <c r="U7"/>
      <c r="AD7" s="85"/>
      <c r="AK7" s="85"/>
    </row>
    <row r="8" spans="1:37" x14ac:dyDescent="0.2">
      <c r="U8"/>
      <c r="AD8" s="85"/>
      <c r="AK8" s="85"/>
    </row>
    <row r="9" spans="1:37" x14ac:dyDescent="0.2">
      <c r="U9"/>
      <c r="AD9" s="85"/>
      <c r="AK9" s="85"/>
    </row>
    <row r="10" spans="1:37" x14ac:dyDescent="0.2">
      <c r="U10"/>
      <c r="AD10" s="85"/>
      <c r="AK10" s="85"/>
    </row>
    <row r="11" spans="1:37" x14ac:dyDescent="0.2">
      <c r="U11"/>
      <c r="AD11" s="85"/>
      <c r="AK11" s="85"/>
    </row>
    <row r="12" spans="1:37" x14ac:dyDescent="0.2">
      <c r="U12"/>
      <c r="AD12" s="85"/>
      <c r="AK12" s="85"/>
    </row>
    <row r="13" spans="1:37" x14ac:dyDescent="0.2">
      <c r="U13"/>
      <c r="AD13" s="85"/>
      <c r="AK13" s="85"/>
    </row>
    <row r="14" spans="1:37" x14ac:dyDescent="0.2">
      <c r="U14"/>
      <c r="AD14" s="85"/>
      <c r="AK14" s="85"/>
    </row>
    <row r="15" spans="1:37" x14ac:dyDescent="0.2">
      <c r="U15"/>
      <c r="AD15" s="85"/>
      <c r="AK15" s="85"/>
    </row>
    <row r="16" spans="1:37" x14ac:dyDescent="0.2">
      <c r="U16"/>
      <c r="AD16" s="85"/>
      <c r="AK16" s="85"/>
    </row>
    <row r="17" spans="21:37" x14ac:dyDescent="0.2">
      <c r="U17"/>
      <c r="AD17" s="85"/>
      <c r="AK17" s="85"/>
    </row>
    <row r="18" spans="21:37" x14ac:dyDescent="0.2">
      <c r="U18"/>
      <c r="AD18" s="85"/>
      <c r="AK18" s="85"/>
    </row>
    <row r="19" spans="21:37" x14ac:dyDescent="0.2">
      <c r="U19"/>
      <c r="AD19" s="85"/>
      <c r="AK19" s="85"/>
    </row>
    <row r="20" spans="21:37" x14ac:dyDescent="0.2">
      <c r="U20"/>
      <c r="AD20" s="85"/>
      <c r="AK20" s="85"/>
    </row>
    <row r="21" spans="21:37" x14ac:dyDescent="0.2">
      <c r="U21"/>
      <c r="AD21" s="85"/>
      <c r="AK21" s="85"/>
    </row>
    <row r="22" spans="21:37" x14ac:dyDescent="0.2">
      <c r="U22"/>
      <c r="AD22" s="85"/>
      <c r="AK22" s="85"/>
    </row>
    <row r="23" spans="21:37" x14ac:dyDescent="0.2">
      <c r="U23"/>
      <c r="AD23" s="85"/>
      <c r="AK23" s="85"/>
    </row>
    <row r="24" spans="21:37" x14ac:dyDescent="0.2">
      <c r="U24"/>
      <c r="AD24" s="85"/>
      <c r="AK24" s="85"/>
    </row>
    <row r="25" spans="21:37" x14ac:dyDescent="0.2">
      <c r="U25"/>
      <c r="AD25" s="85"/>
      <c r="AK25" s="85"/>
    </row>
    <row r="26" spans="21:37" x14ac:dyDescent="0.2">
      <c r="U26"/>
      <c r="AD26" s="85"/>
      <c r="AK26" s="85"/>
    </row>
    <row r="27" spans="21:37" x14ac:dyDescent="0.2">
      <c r="U27"/>
      <c r="AD27" s="85"/>
      <c r="AK27" s="85"/>
    </row>
    <row r="28" spans="21:37" x14ac:dyDescent="0.2">
      <c r="U28"/>
      <c r="AD28" s="85"/>
      <c r="AK28" s="85"/>
    </row>
    <row r="29" spans="21:37" x14ac:dyDescent="0.2">
      <c r="U29"/>
      <c r="AD29" s="85"/>
      <c r="AK29" s="85"/>
    </row>
    <row r="30" spans="21:37" x14ac:dyDescent="0.2">
      <c r="U30"/>
      <c r="AD30" s="85"/>
      <c r="AK30" s="85"/>
    </row>
    <row r="31" spans="21:37" x14ac:dyDescent="0.2">
      <c r="U31"/>
      <c r="AD31" s="85"/>
      <c r="AK31" s="85"/>
    </row>
    <row r="32" spans="21:37" x14ac:dyDescent="0.2">
      <c r="U32"/>
      <c r="AD32" s="85"/>
      <c r="AK32" s="85"/>
    </row>
    <row r="33" spans="21:37" x14ac:dyDescent="0.2">
      <c r="U33"/>
      <c r="AD33" s="85"/>
      <c r="AK33" s="85"/>
    </row>
    <row r="34" spans="21:37" x14ac:dyDescent="0.2">
      <c r="U34"/>
      <c r="AD34" s="85"/>
      <c r="AK34" s="85"/>
    </row>
    <row r="35" spans="21:37" x14ac:dyDescent="0.2">
      <c r="U35"/>
      <c r="AD35" s="85"/>
      <c r="AK35" s="85"/>
    </row>
    <row r="36" spans="21:37" x14ac:dyDescent="0.2">
      <c r="U36"/>
      <c r="AD36" s="85"/>
      <c r="AK36" s="85"/>
    </row>
    <row r="37" spans="21:37" x14ac:dyDescent="0.2">
      <c r="U37"/>
      <c r="AD37" s="85"/>
      <c r="AK37" s="85"/>
    </row>
    <row r="38" spans="21:37" x14ac:dyDescent="0.2">
      <c r="U38"/>
      <c r="AD38" s="85"/>
      <c r="AK38" s="85"/>
    </row>
    <row r="39" spans="21:37" x14ac:dyDescent="0.2">
      <c r="U39"/>
      <c r="AD39" s="85"/>
      <c r="AK39" s="85"/>
    </row>
    <row r="40" spans="21:37" x14ac:dyDescent="0.2">
      <c r="U40"/>
      <c r="AD40" s="85"/>
      <c r="AK40" s="85"/>
    </row>
    <row r="41" spans="21:37" x14ac:dyDescent="0.2">
      <c r="U41"/>
      <c r="AD41" s="85"/>
      <c r="AK41" s="85"/>
    </row>
    <row r="42" spans="21:37" x14ac:dyDescent="0.2">
      <c r="U42"/>
      <c r="AD42" s="85"/>
      <c r="AK42" s="85"/>
    </row>
    <row r="43" spans="21:37" x14ac:dyDescent="0.2">
      <c r="U43"/>
      <c r="AD43" s="85"/>
      <c r="AK43" s="85"/>
    </row>
    <row r="44" spans="21:37" x14ac:dyDescent="0.2">
      <c r="U44"/>
      <c r="AD44" s="85"/>
      <c r="AK44" s="85"/>
    </row>
    <row r="45" spans="21:37" x14ac:dyDescent="0.2">
      <c r="U45"/>
      <c r="AD45" s="85"/>
      <c r="AK45" s="85"/>
    </row>
    <row r="46" spans="21:37" x14ac:dyDescent="0.2">
      <c r="U46"/>
      <c r="AD46" s="85"/>
      <c r="AK46" s="85"/>
    </row>
    <row r="47" spans="21:37" x14ac:dyDescent="0.2">
      <c r="U47"/>
      <c r="AD47" s="85"/>
      <c r="AK47" s="85"/>
    </row>
    <row r="48" spans="21:37" x14ac:dyDescent="0.2">
      <c r="U48"/>
      <c r="AD48" s="85"/>
      <c r="AK48" s="85"/>
    </row>
    <row r="49" spans="21:37" x14ac:dyDescent="0.2">
      <c r="U49"/>
      <c r="AD49" s="85"/>
      <c r="AK49" s="85"/>
    </row>
    <row r="50" spans="21:37" x14ac:dyDescent="0.2">
      <c r="U50"/>
      <c r="AD50" s="85"/>
      <c r="AK50" s="85"/>
    </row>
    <row r="51" spans="21:37" x14ac:dyDescent="0.2">
      <c r="U51"/>
      <c r="AD51" s="85"/>
      <c r="AK51" s="85"/>
    </row>
    <row r="52" spans="21:37" x14ac:dyDescent="0.2">
      <c r="U52"/>
      <c r="AD52" s="85"/>
      <c r="AK52" s="85"/>
    </row>
    <row r="53" spans="21:37" x14ac:dyDescent="0.2">
      <c r="U53"/>
      <c r="AD53" s="85"/>
      <c r="AK53" s="85"/>
    </row>
    <row r="54" spans="21:37" x14ac:dyDescent="0.2">
      <c r="U54"/>
      <c r="AD54" s="85"/>
      <c r="AK54" s="85"/>
    </row>
    <row r="55" spans="21:37" x14ac:dyDescent="0.2">
      <c r="U55"/>
      <c r="AD55" s="85"/>
      <c r="AK55" s="85"/>
    </row>
    <row r="56" spans="21:37" x14ac:dyDescent="0.2">
      <c r="U56"/>
      <c r="AD56" s="85"/>
      <c r="AK56" s="85"/>
    </row>
    <row r="57" spans="21:37" x14ac:dyDescent="0.2">
      <c r="U57"/>
      <c r="AD57" s="85"/>
      <c r="AK57" s="85"/>
    </row>
    <row r="58" spans="21:37" x14ac:dyDescent="0.2">
      <c r="U58"/>
      <c r="AD58" s="85"/>
      <c r="AK58" s="85"/>
    </row>
    <row r="59" spans="21:37" x14ac:dyDescent="0.2">
      <c r="U59"/>
      <c r="AD59" s="85"/>
      <c r="AK59" s="85"/>
    </row>
    <row r="60" spans="21:37" x14ac:dyDescent="0.2">
      <c r="U60"/>
      <c r="AD60" s="85"/>
      <c r="AK60" s="85"/>
    </row>
    <row r="61" spans="21:37" x14ac:dyDescent="0.2">
      <c r="U61"/>
      <c r="AD61" s="85"/>
      <c r="AK61" s="85"/>
    </row>
    <row r="62" spans="21:37" x14ac:dyDescent="0.2">
      <c r="U62"/>
      <c r="AD62" s="85"/>
      <c r="AK62" s="85"/>
    </row>
    <row r="63" spans="21:37" x14ac:dyDescent="0.2">
      <c r="U63"/>
      <c r="AD63" s="85"/>
      <c r="AK63" s="85"/>
    </row>
    <row r="64" spans="21:37" x14ac:dyDescent="0.2">
      <c r="U64"/>
      <c r="AD64" s="85"/>
      <c r="AK64" s="85"/>
    </row>
    <row r="65" spans="21:37" x14ac:dyDescent="0.2">
      <c r="U65"/>
      <c r="AD65" s="85"/>
      <c r="AK65" s="85"/>
    </row>
    <row r="66" spans="21:37" x14ac:dyDescent="0.2">
      <c r="U66"/>
      <c r="AD66" s="85"/>
      <c r="AK66" s="85"/>
    </row>
    <row r="67" spans="21:37" x14ac:dyDescent="0.2">
      <c r="U67"/>
      <c r="AD67" s="85"/>
      <c r="AK67" s="85"/>
    </row>
    <row r="68" spans="21:37" x14ac:dyDescent="0.2">
      <c r="U68"/>
      <c r="AD68" s="85"/>
      <c r="AK68" s="85"/>
    </row>
    <row r="69" spans="21:37" x14ac:dyDescent="0.2">
      <c r="U69"/>
      <c r="AD69" s="85"/>
      <c r="AK69" s="85"/>
    </row>
    <row r="70" spans="21:37" x14ac:dyDescent="0.2">
      <c r="U70"/>
      <c r="AD70" s="85"/>
      <c r="AK70" s="85"/>
    </row>
    <row r="71" spans="21:37" x14ac:dyDescent="0.2">
      <c r="U71"/>
      <c r="AD71" s="85"/>
      <c r="AK71" s="85"/>
    </row>
    <row r="72" spans="21:37" x14ac:dyDescent="0.2">
      <c r="U72"/>
      <c r="AD72" s="85"/>
      <c r="AK72" s="85"/>
    </row>
    <row r="73" spans="21:37" x14ac:dyDescent="0.2">
      <c r="U73"/>
      <c r="AD73" s="85"/>
      <c r="AK73" s="85"/>
    </row>
    <row r="74" spans="21:37" x14ac:dyDescent="0.2">
      <c r="U74"/>
      <c r="AD74" s="85"/>
      <c r="AK74" s="85"/>
    </row>
    <row r="75" spans="21:37" x14ac:dyDescent="0.2">
      <c r="U75"/>
      <c r="AD75" s="85"/>
      <c r="AK75" s="85"/>
    </row>
    <row r="76" spans="21:37" x14ac:dyDescent="0.2">
      <c r="U76"/>
      <c r="AD76" s="85"/>
      <c r="AK76" s="85"/>
    </row>
    <row r="77" spans="21:37" x14ac:dyDescent="0.2">
      <c r="U77"/>
      <c r="AD77" s="85"/>
      <c r="AK77" s="85"/>
    </row>
    <row r="78" spans="21:37" x14ac:dyDescent="0.2">
      <c r="U78"/>
      <c r="AD78" s="85"/>
      <c r="AK78" s="85"/>
    </row>
    <row r="79" spans="21:37" x14ac:dyDescent="0.2">
      <c r="U79"/>
      <c r="AD79" s="85"/>
      <c r="AK79" s="85"/>
    </row>
    <row r="80" spans="21:37" x14ac:dyDescent="0.2">
      <c r="U80"/>
      <c r="AD80" s="85"/>
      <c r="AK80" s="85"/>
    </row>
    <row r="81" spans="21:37" x14ac:dyDescent="0.2">
      <c r="U81"/>
      <c r="AD81" s="85"/>
      <c r="AK81" s="85"/>
    </row>
    <row r="82" spans="21:37" x14ac:dyDescent="0.2">
      <c r="U82"/>
      <c r="AD82" s="85"/>
      <c r="AK82" s="85"/>
    </row>
    <row r="83" spans="21:37" x14ac:dyDescent="0.2">
      <c r="U83"/>
      <c r="AD83" s="85"/>
      <c r="AK83" s="85"/>
    </row>
    <row r="84" spans="21:37" x14ac:dyDescent="0.2">
      <c r="U84"/>
      <c r="AD84" s="85"/>
      <c r="AK84" s="85"/>
    </row>
    <row r="85" spans="21:37" x14ac:dyDescent="0.2">
      <c r="U85"/>
      <c r="AD85" s="85"/>
      <c r="AK85" s="85"/>
    </row>
    <row r="86" spans="21:37" x14ac:dyDescent="0.2">
      <c r="U86"/>
      <c r="AD86" s="85"/>
      <c r="AK86" s="85"/>
    </row>
    <row r="87" spans="21:37" x14ac:dyDescent="0.2">
      <c r="U87"/>
      <c r="AD87" s="85"/>
      <c r="AK87" s="85"/>
    </row>
    <row r="88" spans="21:37" x14ac:dyDescent="0.2">
      <c r="U88"/>
      <c r="AD88" s="85"/>
      <c r="AK88" s="85"/>
    </row>
    <row r="89" spans="21:37" x14ac:dyDescent="0.2">
      <c r="U89"/>
      <c r="AD89" s="85"/>
      <c r="AK89" s="85"/>
    </row>
    <row r="90" spans="21:37" x14ac:dyDescent="0.2">
      <c r="U90"/>
      <c r="AD90" s="85"/>
      <c r="AK90" s="85"/>
    </row>
    <row r="91" spans="21:37" x14ac:dyDescent="0.2">
      <c r="U91"/>
      <c r="AD91" s="85"/>
      <c r="AK91" s="85"/>
    </row>
    <row r="92" spans="21:37" x14ac:dyDescent="0.2">
      <c r="U92"/>
      <c r="AD92" s="85"/>
      <c r="AK92" s="85"/>
    </row>
    <row r="93" spans="21:37" x14ac:dyDescent="0.2">
      <c r="U93"/>
      <c r="AD93" s="85"/>
      <c r="AK93" s="85"/>
    </row>
    <row r="94" spans="21:37" x14ac:dyDescent="0.2">
      <c r="U94"/>
      <c r="AD94" s="85"/>
      <c r="AK94" s="85"/>
    </row>
    <row r="95" spans="21:37" x14ac:dyDescent="0.2">
      <c r="U95"/>
      <c r="AD95" s="85"/>
      <c r="AK95" s="85"/>
    </row>
    <row r="96" spans="21:37" x14ac:dyDescent="0.2">
      <c r="U96"/>
      <c r="AD96" s="85"/>
      <c r="AK96" s="85"/>
    </row>
    <row r="97" spans="21:37" x14ac:dyDescent="0.2">
      <c r="U97"/>
      <c r="AD97" s="85"/>
      <c r="AK97" s="85"/>
    </row>
    <row r="98" spans="21:37" x14ac:dyDescent="0.2">
      <c r="U98"/>
      <c r="AD98" s="85"/>
      <c r="AK98" s="85"/>
    </row>
    <row r="99" spans="21:37" x14ac:dyDescent="0.2">
      <c r="U99"/>
      <c r="AD99" s="85"/>
      <c r="AK99" s="85"/>
    </row>
    <row r="100" spans="21:37" x14ac:dyDescent="0.2">
      <c r="AD100" s="85"/>
    </row>
    <row r="101" spans="21:37" x14ac:dyDescent="0.2">
      <c r="AD101" s="85"/>
    </row>
  </sheetData>
  <dataValidations count="17">
    <dataValidation type="textLength" allowBlank="1" showInputMessage="1" showErrorMessage="1" sqref="X2:Z101" xr:uid="{1B240039-53C3-4CEB-8762-D165849B0723}">
      <formula1>0</formula1>
      <formula2>60</formula2>
    </dataValidation>
    <dataValidation type="list" allowBlank="1" showInputMessage="1" showErrorMessage="1" sqref="AJ2:AJ99" xr:uid="{6F7533BD-1244-486A-BF0D-14FD8448A077}">
      <formula1>Werkstattservice</formula1>
    </dataValidation>
    <dataValidation type="list" allowBlank="1" showInputMessage="1" showErrorMessage="1" sqref="AI2:AI101" xr:uid="{89B541CE-C1F4-4F5B-A133-45411B15F4DE}">
      <formula1>RabattschutzVK</formula1>
    </dataValidation>
    <dataValidation type="list" allowBlank="1" showInputMessage="1" showErrorMessage="1" sqref="AH2:AH101" xr:uid="{5C71F9B8-BEE2-478A-B327-BE61C2C32F5D}">
      <formula1>RabattschutzKH</formula1>
    </dataValidation>
    <dataValidation type="list" allowBlank="1" showInputMessage="1" showErrorMessage="1" sqref="AG2:AG101" xr:uid="{85355862-CAD4-4B8F-A4EB-28667B6EB6FD}">
      <formula1>Fahrerschutz_IU</formula1>
    </dataValidation>
    <dataValidation type="list" allowBlank="1" showInputMessage="1" showErrorMessage="1" sqref="AF2:AF101" xr:uid="{12E90D4E-61FE-487D-92CC-F492A6F5B310}">
      <formula1>Schutzbrief</formula1>
    </dataValidation>
    <dataValidation type="list" allowBlank="1" showInputMessage="1" showErrorMessage="1" sqref="AC2:AC101" xr:uid="{AE057D3D-9BE5-4BB2-8F0F-8B548479D825}">
      <formula1>KEX</formula1>
    </dataValidation>
    <dataValidation type="list" allowBlank="1" showInputMessage="1" showErrorMessage="1" sqref="AB2:AB101" xr:uid="{90F9544A-1ED5-45E6-8508-C9D3BFE38FDB}">
      <formula1>GAP</formula1>
    </dataValidation>
    <dataValidation type="list" allowBlank="1" showInputMessage="1" showErrorMessage="1" sqref="W2:W101" xr:uid="{9DFD362F-5D99-44ED-98FC-DFE790DB310D}">
      <formula1>Zusatzfahrer</formula1>
    </dataValidation>
    <dataValidation type="list" allowBlank="1" showInputMessage="1" showErrorMessage="1" sqref="V2:V101" xr:uid="{F3C5807D-3239-4667-86CA-5D2793ABBD3C}">
      <formula1>EKS</formula1>
    </dataValidation>
    <dataValidation type="list" allowBlank="1" showInputMessage="1" showErrorMessage="1" sqref="U2:U101" xr:uid="{FD9E8AE4-5150-42B9-B018-6529358FC945}">
      <formula1>Güterfolgeschäden</formula1>
    </dataValidation>
    <dataValidation type="list" showInputMessage="1" showErrorMessage="1" sqref="AA2:AA101" xr:uid="{150B94CC-D98B-4CF4-AD7C-513C7004D87A}">
      <formula1>DeckungenKasko</formula1>
    </dataValidation>
    <dataValidation type="list" allowBlank="1" showInputMessage="1" showErrorMessage="1" sqref="T2:T101" xr:uid="{230B5FE6-1953-4D9C-ABF1-022B080E33A8}">
      <formula1>DeckungenKH</formula1>
    </dataValidation>
    <dataValidation type="list" allowBlank="1" showInputMessage="1" showErrorMessage="1" sqref="I2:I101" xr:uid="{94A97B37-EAF1-4278-9C9C-332170322E88}">
      <formula1>Antriebsart</formula1>
    </dataValidation>
    <dataValidation type="list" allowBlank="1" showInputMessage="1" showErrorMessage="1" sqref="R2:R101" xr:uid="{EC2AA486-0257-405D-AA83-10E64B6C3291}">
      <formula1>Aufbauarten_2</formula1>
    </dataValidation>
    <dataValidation type="list" allowBlank="1" showInputMessage="1" showErrorMessage="1" sqref="S2:S101" xr:uid="{9EADD6A8-0FF7-4CE5-AC50-6E05D01F4D38}">
      <formula1>ABS_2</formula1>
    </dataValidation>
    <dataValidation type="list" allowBlank="1" showInputMessage="1" showErrorMessage="1" sqref="B1" xr:uid="{FC52DCB2-3F5F-4E11-8AF9-EF53767587A5}">
      <formula1>WkzListenText</formula1>
    </dataValidation>
  </dataValidations>
  <pageMargins left="0.7" right="0.7" top="0.78740157499999996" bottom="0.78740157499999996" header="0.3" footer="0.3"/>
  <pageSetup paperSize="9" orientation="portrait" verticalDpi="0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D63AEC9-B6DC-4CA7-A98A-83CB441F4DBB}">
          <x14:formula1>
            <xm:f>'WKZ-Liste'!$D$2:$D$120</xm:f>
          </x14:formula1>
          <xm:sqref>B2:B101</xm:sqref>
        </x14:dataValidation>
        <x14:dataValidation type="list" allowBlank="1" showInputMessage="1" showErrorMessage="1" xr:uid="{8EC48ED5-DE2A-4177-A901-024816DDB575}">
          <x14:formula1>
            <xm:f>InnereBetriebsschaeden!$C$2:$C$13</xm:f>
          </x14:formula1>
          <xm:sqref>AD2:AD101</xm:sqref>
        </x14:dataValidation>
        <x14:dataValidation type="list" allowBlank="1" showInputMessage="1" showErrorMessage="1" xr:uid="{556B76A2-A32C-4D22-B832-0337A73527E9}">
          <x14:formula1>
            <xm:f>BleibMobil!$A$2:$A$4</xm:f>
          </x14:formula1>
          <xm:sqref>AE2:AE101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669A4-394B-40A1-BA5A-ABE32BB8A267}">
  <dimension ref="A1:L99"/>
  <sheetViews>
    <sheetView topLeftCell="A83" workbookViewId="0">
      <selection activeCell="A98" sqref="A98"/>
    </sheetView>
  </sheetViews>
  <sheetFormatPr baseColWidth="10" defaultColWidth="11.5703125" defaultRowHeight="12.75" x14ac:dyDescent="0.2"/>
  <cols>
    <col min="1" max="1" width="107.42578125" style="235" customWidth="1"/>
    <col min="2" max="5" width="11.5703125" style="235"/>
    <col min="6" max="6" width="17.5703125" style="235" customWidth="1"/>
    <col min="7" max="7" width="19.5703125" style="235" customWidth="1"/>
    <col min="8" max="8" width="21.42578125" style="235" customWidth="1"/>
    <col min="9" max="9" width="22.5703125" style="235" customWidth="1"/>
    <col min="10" max="10" width="23.42578125" style="235" customWidth="1"/>
    <col min="11" max="11" width="22.5703125" style="235" customWidth="1"/>
    <col min="12" max="12" width="21.140625" style="235" customWidth="1"/>
    <col min="13" max="16384" width="11.5703125" style="235"/>
  </cols>
  <sheetData>
    <row r="1" spans="1:1" ht="20.25" x14ac:dyDescent="0.2">
      <c r="A1" s="248" t="s">
        <v>641</v>
      </c>
    </row>
    <row r="2" spans="1:1" x14ac:dyDescent="0.2">
      <c r="A2" s="239"/>
    </row>
    <row r="4" spans="1:1" ht="18" x14ac:dyDescent="0.2">
      <c r="A4" s="240" t="s">
        <v>640</v>
      </c>
    </row>
    <row r="5" spans="1:1" x14ac:dyDescent="0.2">
      <c r="A5" s="246" t="s">
        <v>639</v>
      </c>
    </row>
    <row r="6" spans="1:1" x14ac:dyDescent="0.2">
      <c r="A6" s="238" t="s">
        <v>638</v>
      </c>
    </row>
    <row r="7" spans="1:1" x14ac:dyDescent="0.2">
      <c r="A7" s="239"/>
    </row>
    <row r="8" spans="1:1" x14ac:dyDescent="0.2">
      <c r="A8" s="235" t="s">
        <v>637</v>
      </c>
    </row>
    <row r="9" spans="1:1" x14ac:dyDescent="0.2">
      <c r="A9" s="237" t="s">
        <v>636</v>
      </c>
    </row>
    <row r="10" spans="1:1" ht="171.95" customHeight="1" x14ac:dyDescent="0.2">
      <c r="A10" s="239"/>
    </row>
    <row r="11" spans="1:1" x14ac:dyDescent="0.2">
      <c r="A11" s="247" t="s">
        <v>635</v>
      </c>
    </row>
    <row r="12" spans="1:1" x14ac:dyDescent="0.2">
      <c r="A12" s="239"/>
    </row>
    <row r="13" spans="1:1" x14ac:dyDescent="0.2">
      <c r="A13" s="239" t="s">
        <v>634</v>
      </c>
    </row>
    <row r="14" spans="1:1" x14ac:dyDescent="0.2">
      <c r="A14" s="239" t="s">
        <v>633</v>
      </c>
    </row>
    <row r="15" spans="1:1" x14ac:dyDescent="0.2">
      <c r="A15" s="239" t="s">
        <v>632</v>
      </c>
    </row>
    <row r="17" spans="1:1" x14ac:dyDescent="0.2">
      <c r="A17" s="239"/>
    </row>
    <row r="18" spans="1:1" x14ac:dyDescent="0.2">
      <c r="A18" s="246"/>
    </row>
    <row r="19" spans="1:1" ht="18" x14ac:dyDescent="0.2">
      <c r="A19" s="240" t="s">
        <v>631</v>
      </c>
    </row>
    <row r="20" spans="1:1" x14ac:dyDescent="0.2">
      <c r="A20" s="239" t="s">
        <v>630</v>
      </c>
    </row>
    <row r="21" spans="1:1" x14ac:dyDescent="0.2">
      <c r="A21" s="235" t="s">
        <v>629</v>
      </c>
    </row>
    <row r="22" spans="1:1" x14ac:dyDescent="0.2">
      <c r="A22" s="235" t="s">
        <v>628</v>
      </c>
    </row>
    <row r="23" spans="1:1" ht="15.75" x14ac:dyDescent="0.2">
      <c r="A23" s="244" t="s">
        <v>627</v>
      </c>
    </row>
    <row r="24" spans="1:1" x14ac:dyDescent="0.2">
      <c r="A24" s="246" t="s">
        <v>607</v>
      </c>
    </row>
    <row r="25" spans="1:1" x14ac:dyDescent="0.2">
      <c r="A25" s="238" t="s">
        <v>626</v>
      </c>
    </row>
    <row r="26" spans="1:1" x14ac:dyDescent="0.2">
      <c r="A26" s="238" t="s">
        <v>625</v>
      </c>
    </row>
    <row r="27" spans="1:1" x14ac:dyDescent="0.2">
      <c r="A27" s="238" t="s">
        <v>624</v>
      </c>
    </row>
    <row r="28" spans="1:1" x14ac:dyDescent="0.2">
      <c r="A28" s="238" t="s">
        <v>623</v>
      </c>
    </row>
    <row r="29" spans="1:1" x14ac:dyDescent="0.2">
      <c r="A29" s="238"/>
    </row>
    <row r="30" spans="1:1" x14ac:dyDescent="0.2">
      <c r="A30" s="246" t="s">
        <v>622</v>
      </c>
    </row>
    <row r="31" spans="1:1" x14ac:dyDescent="0.2">
      <c r="A31" s="238" t="s">
        <v>621</v>
      </c>
    </row>
    <row r="32" spans="1:1" x14ac:dyDescent="0.2">
      <c r="A32" s="238" t="s">
        <v>620</v>
      </c>
    </row>
    <row r="33" spans="1:1" x14ac:dyDescent="0.2">
      <c r="A33" s="238" t="s">
        <v>619</v>
      </c>
    </row>
    <row r="34" spans="1:1" x14ac:dyDescent="0.2">
      <c r="A34" s="238" t="s">
        <v>618</v>
      </c>
    </row>
    <row r="35" spans="1:1" x14ac:dyDescent="0.2">
      <c r="A35" s="238" t="s">
        <v>617</v>
      </c>
    </row>
    <row r="36" spans="1:1" x14ac:dyDescent="0.2">
      <c r="A36" s="238" t="s">
        <v>616</v>
      </c>
    </row>
    <row r="37" spans="1:1" x14ac:dyDescent="0.2">
      <c r="A37" s="238" t="s">
        <v>615</v>
      </c>
    </row>
    <row r="38" spans="1:1" x14ac:dyDescent="0.2">
      <c r="A38" s="238" t="s">
        <v>614</v>
      </c>
    </row>
    <row r="39" spans="1:1" x14ac:dyDescent="0.2">
      <c r="A39" s="238" t="s">
        <v>613</v>
      </c>
    </row>
    <row r="40" spans="1:1" x14ac:dyDescent="0.2">
      <c r="A40" s="238" t="s">
        <v>612</v>
      </c>
    </row>
    <row r="41" spans="1:1" x14ac:dyDescent="0.2">
      <c r="A41" s="238" t="s">
        <v>611</v>
      </c>
    </row>
    <row r="42" spans="1:1" x14ac:dyDescent="0.2">
      <c r="A42" s="239"/>
    </row>
    <row r="43" spans="1:1" x14ac:dyDescent="0.2">
      <c r="A43" s="246" t="s">
        <v>591</v>
      </c>
    </row>
    <row r="44" spans="1:1" x14ac:dyDescent="0.2">
      <c r="A44" s="238" t="s">
        <v>610</v>
      </c>
    </row>
    <row r="45" spans="1:1" x14ac:dyDescent="0.2">
      <c r="A45" s="246"/>
    </row>
    <row r="46" spans="1:1" ht="15.75" x14ac:dyDescent="0.2">
      <c r="A46" s="244" t="s">
        <v>609</v>
      </c>
    </row>
    <row r="47" spans="1:1" x14ac:dyDescent="0.2">
      <c r="A47" s="246" t="s">
        <v>608</v>
      </c>
    </row>
    <row r="48" spans="1:1" x14ac:dyDescent="0.2">
      <c r="A48" s="246"/>
    </row>
    <row r="49" spans="1:1" x14ac:dyDescent="0.2">
      <c r="A49" s="246" t="s">
        <v>607</v>
      </c>
    </row>
    <row r="50" spans="1:1" x14ac:dyDescent="0.2">
      <c r="A50" s="238" t="s">
        <v>606</v>
      </c>
    </row>
    <row r="51" spans="1:1" x14ac:dyDescent="0.2">
      <c r="A51" s="238" t="s">
        <v>605</v>
      </c>
    </row>
    <row r="52" spans="1:1" x14ac:dyDescent="0.2">
      <c r="A52" s="238" t="s">
        <v>604</v>
      </c>
    </row>
    <row r="53" spans="1:1" x14ac:dyDescent="0.2">
      <c r="A53" s="238" t="s">
        <v>603</v>
      </c>
    </row>
    <row r="54" spans="1:1" x14ac:dyDescent="0.2">
      <c r="A54" s="238" t="s">
        <v>602</v>
      </c>
    </row>
    <row r="55" spans="1:1" x14ac:dyDescent="0.2">
      <c r="A55" s="238" t="s">
        <v>601</v>
      </c>
    </row>
    <row r="56" spans="1:1" x14ac:dyDescent="0.2">
      <c r="A56" s="238" t="s">
        <v>600</v>
      </c>
    </row>
    <row r="57" spans="1:1" x14ac:dyDescent="0.2">
      <c r="A57" s="238" t="s">
        <v>599</v>
      </c>
    </row>
    <row r="58" spans="1:1" x14ac:dyDescent="0.2">
      <c r="A58" s="238" t="s">
        <v>598</v>
      </c>
    </row>
    <row r="59" spans="1:1" x14ac:dyDescent="0.2">
      <c r="A59" s="238" t="s">
        <v>597</v>
      </c>
    </row>
    <row r="60" spans="1:1" x14ac:dyDescent="0.2">
      <c r="A60" s="238" t="s">
        <v>596</v>
      </c>
    </row>
    <row r="61" spans="1:1" x14ac:dyDescent="0.2">
      <c r="A61" s="238" t="s">
        <v>595</v>
      </c>
    </row>
    <row r="62" spans="1:1" x14ac:dyDescent="0.2">
      <c r="A62" s="238" t="s">
        <v>594</v>
      </c>
    </row>
    <row r="63" spans="1:1" x14ac:dyDescent="0.2">
      <c r="A63" s="238" t="s">
        <v>593</v>
      </c>
    </row>
    <row r="64" spans="1:1" x14ac:dyDescent="0.2">
      <c r="A64" s="238" t="s">
        <v>592</v>
      </c>
    </row>
    <row r="65" spans="1:12" x14ac:dyDescent="0.2">
      <c r="A65" s="246" t="s">
        <v>591</v>
      </c>
    </row>
    <row r="66" spans="1:12" x14ac:dyDescent="0.2">
      <c r="A66" s="238" t="s">
        <v>590</v>
      </c>
    </row>
    <row r="67" spans="1:12" x14ac:dyDescent="0.2">
      <c r="A67" s="238" t="s">
        <v>589</v>
      </c>
    </row>
    <row r="68" spans="1:12" x14ac:dyDescent="0.2">
      <c r="A68" s="238" t="s">
        <v>588</v>
      </c>
    </row>
    <row r="69" spans="1:12" x14ac:dyDescent="0.2">
      <c r="A69" s="239"/>
    </row>
    <row r="70" spans="1:12" x14ac:dyDescent="0.2">
      <c r="A70" s="239"/>
    </row>
    <row r="71" spans="1:12" ht="18" x14ac:dyDescent="0.2">
      <c r="A71" s="240" t="s">
        <v>587</v>
      </c>
    </row>
    <row r="72" spans="1:12" x14ac:dyDescent="0.2">
      <c r="A72" s="239"/>
    </row>
    <row r="73" spans="1:12" x14ac:dyDescent="0.2">
      <c r="A73" s="238" t="s">
        <v>586</v>
      </c>
    </row>
    <row r="74" spans="1:12" x14ac:dyDescent="0.2">
      <c r="A74" s="238" t="s">
        <v>585</v>
      </c>
    </row>
    <row r="75" spans="1:12" x14ac:dyDescent="0.2">
      <c r="A75" s="238" t="s">
        <v>584</v>
      </c>
    </row>
    <row r="76" spans="1:12" ht="18" x14ac:dyDescent="0.2">
      <c r="A76" s="245" t="s">
        <v>583</v>
      </c>
    </row>
    <row r="78" spans="1:12" ht="16.5" thickBot="1" x14ac:dyDescent="0.25">
      <c r="A78" s="244" t="s">
        <v>582</v>
      </c>
    </row>
    <row r="79" spans="1:12" x14ac:dyDescent="0.2">
      <c r="A79" s="243" t="s">
        <v>356</v>
      </c>
      <c r="B79" s="241" t="s">
        <v>3</v>
      </c>
      <c r="C79" s="242"/>
      <c r="D79" s="241" t="s">
        <v>354</v>
      </c>
      <c r="E79" s="241" t="s">
        <v>353</v>
      </c>
      <c r="F79" s="241" t="s">
        <v>352</v>
      </c>
      <c r="G79" s="242"/>
      <c r="H79" s="241" t="s">
        <v>577</v>
      </c>
      <c r="I79" s="242"/>
      <c r="J79" s="241" t="s">
        <v>346</v>
      </c>
      <c r="K79" s="241" t="s">
        <v>345</v>
      </c>
      <c r="L79" s="241" t="s">
        <v>581</v>
      </c>
    </row>
    <row r="80" spans="1:12" x14ac:dyDescent="0.2">
      <c r="A80" s="239"/>
    </row>
    <row r="81" spans="1:12" ht="16.5" thickBot="1" x14ac:dyDescent="0.25">
      <c r="A81" s="244" t="s">
        <v>580</v>
      </c>
    </row>
    <row r="82" spans="1:12" x14ac:dyDescent="0.2">
      <c r="A82" s="243" t="s">
        <v>356</v>
      </c>
      <c r="B82" s="241" t="s">
        <v>3</v>
      </c>
      <c r="C82" s="242"/>
      <c r="D82" s="242"/>
      <c r="E82" s="241" t="s">
        <v>352</v>
      </c>
      <c r="F82" s="241" t="s">
        <v>578</v>
      </c>
      <c r="G82" s="241" t="s">
        <v>577</v>
      </c>
      <c r="H82" s="241" t="s">
        <v>355</v>
      </c>
      <c r="I82" s="241" t="s">
        <v>576</v>
      </c>
      <c r="J82" s="241" t="s">
        <v>343</v>
      </c>
      <c r="K82" s="241" t="s">
        <v>346</v>
      </c>
      <c r="L82" s="241" t="s">
        <v>345</v>
      </c>
    </row>
    <row r="83" spans="1:12" x14ac:dyDescent="0.2">
      <c r="A83" s="239"/>
    </row>
    <row r="84" spans="1:12" ht="16.5" thickBot="1" x14ac:dyDescent="0.25">
      <c r="A84" s="244" t="s">
        <v>579</v>
      </c>
    </row>
    <row r="85" spans="1:12" x14ac:dyDescent="0.2">
      <c r="A85" s="243" t="s">
        <v>356</v>
      </c>
      <c r="B85" s="241" t="s">
        <v>3</v>
      </c>
      <c r="C85" s="242"/>
      <c r="D85" s="242"/>
      <c r="E85" s="241" t="s">
        <v>578</v>
      </c>
      <c r="F85" s="241" t="s">
        <v>577</v>
      </c>
      <c r="G85" s="241" t="s">
        <v>355</v>
      </c>
      <c r="H85" s="241" t="s">
        <v>576</v>
      </c>
      <c r="I85" s="241" t="s">
        <v>343</v>
      </c>
      <c r="J85" s="241" t="s">
        <v>346</v>
      </c>
      <c r="K85" s="241" t="s">
        <v>345</v>
      </c>
    </row>
    <row r="86" spans="1:12" x14ac:dyDescent="0.2">
      <c r="A86" s="239"/>
    </row>
    <row r="87" spans="1:12" x14ac:dyDescent="0.2">
      <c r="A87" s="239"/>
    </row>
    <row r="88" spans="1:12" ht="18" x14ac:dyDescent="0.2">
      <c r="A88" s="240" t="s">
        <v>575</v>
      </c>
    </row>
    <row r="89" spans="1:12" x14ac:dyDescent="0.2">
      <c r="A89" s="239"/>
    </row>
    <row r="90" spans="1:12" x14ac:dyDescent="0.2">
      <c r="A90" s="237" t="s">
        <v>574</v>
      </c>
    </row>
    <row r="91" spans="1:12" x14ac:dyDescent="0.2">
      <c r="A91" s="239" t="s">
        <v>573</v>
      </c>
    </row>
    <row r="92" spans="1:12" x14ac:dyDescent="0.2">
      <c r="A92" s="238" t="s">
        <v>572</v>
      </c>
    </row>
    <row r="93" spans="1:12" x14ac:dyDescent="0.2">
      <c r="A93" s="238" t="s">
        <v>571</v>
      </c>
    </row>
    <row r="94" spans="1:12" x14ac:dyDescent="0.2">
      <c r="A94" s="238" t="s">
        <v>570</v>
      </c>
    </row>
    <row r="96" spans="1:12" x14ac:dyDescent="0.2">
      <c r="A96" s="237" t="s">
        <v>569</v>
      </c>
    </row>
    <row r="97" spans="1:1" x14ac:dyDescent="0.2">
      <c r="A97" s="236" t="s">
        <v>568</v>
      </c>
    </row>
    <row r="98" spans="1:1" x14ac:dyDescent="0.2">
      <c r="A98" s="236" t="s">
        <v>567</v>
      </c>
    </row>
    <row r="99" spans="1:1" x14ac:dyDescent="0.2">
      <c r="A99" s="236" t="s">
        <v>566</v>
      </c>
    </row>
  </sheetData>
  <sheetProtection sheet="1" objects="1" scenarios="1"/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D122A-ECB3-433C-88DA-E72309B6FD26}">
  <sheetPr>
    <tabColor theme="0" tint="-0.499984740745262"/>
  </sheetPr>
  <dimension ref="A1:D120"/>
  <sheetViews>
    <sheetView topLeftCell="A77" zoomScale="110" zoomScaleNormal="110" workbookViewId="0">
      <selection activeCell="A98" sqref="A98"/>
    </sheetView>
  </sheetViews>
  <sheetFormatPr baseColWidth="10" defaultRowHeight="12.75" x14ac:dyDescent="0.2"/>
  <cols>
    <col min="1" max="1" width="10.5703125" bestFit="1" customWidth="1"/>
    <col min="2" max="2" width="5.140625" style="180" bestFit="1" customWidth="1"/>
    <col min="3" max="3" width="72.140625" bestFit="1" customWidth="1"/>
    <col min="4" max="4" width="81.85546875" bestFit="1" customWidth="1"/>
  </cols>
  <sheetData>
    <row r="1" spans="1:4" ht="13.5" thickBot="1" x14ac:dyDescent="0.25">
      <c r="A1" s="190" t="s">
        <v>495</v>
      </c>
      <c r="B1" s="189" t="s">
        <v>3</v>
      </c>
      <c r="C1" s="261" t="s">
        <v>494</v>
      </c>
      <c r="D1" s="260" t="s">
        <v>737</v>
      </c>
    </row>
    <row r="2" spans="1:4" x14ac:dyDescent="0.2">
      <c r="A2" s="259" t="s">
        <v>493</v>
      </c>
      <c r="B2" s="258">
        <v>3</v>
      </c>
      <c r="C2" s="183" t="s">
        <v>491</v>
      </c>
      <c r="D2" s="249" t="str">
        <f t="shared" ref="D2:D33" si="0">B2&amp;";"&amp;C2&amp;";["&amp;A2&amp;"]"</f>
        <v>3;Kraftrad / Kraftroller;[0002000]</v>
      </c>
    </row>
    <row r="3" spans="1:4" x14ac:dyDescent="0.2">
      <c r="A3" s="182" t="s">
        <v>492</v>
      </c>
      <c r="B3" s="186">
        <v>14</v>
      </c>
      <c r="C3" s="183" t="s">
        <v>489</v>
      </c>
      <c r="D3" s="249" t="str">
        <f t="shared" si="0"/>
        <v>14;Leichtkraftroller;[0006014]</v>
      </c>
    </row>
    <row r="4" spans="1:4" x14ac:dyDescent="0.2">
      <c r="A4" s="182" t="s">
        <v>490</v>
      </c>
      <c r="B4" s="186">
        <v>24</v>
      </c>
      <c r="C4" s="183" t="s">
        <v>487</v>
      </c>
      <c r="D4" s="249" t="str">
        <f t="shared" si="0"/>
        <v>24;Leichtkraftrad;[0007024]</v>
      </c>
    </row>
    <row r="5" spans="1:4" x14ac:dyDescent="0.2">
      <c r="A5" s="182" t="s">
        <v>488</v>
      </c>
      <c r="B5" s="186">
        <v>30</v>
      </c>
      <c r="C5" s="183" t="s">
        <v>83</v>
      </c>
      <c r="D5" s="249" t="str">
        <f t="shared" si="0"/>
        <v>30;Trike;[0176105]</v>
      </c>
    </row>
    <row r="6" spans="1:4" x14ac:dyDescent="0.2">
      <c r="A6" s="182" t="s">
        <v>486</v>
      </c>
      <c r="B6" s="186">
        <v>31</v>
      </c>
      <c r="C6" s="183" t="s">
        <v>484</v>
      </c>
      <c r="D6" s="249" t="str">
        <f t="shared" si="0"/>
        <v>31;vierrädriges Kraftfahrzeug (Quad);[0176106]</v>
      </c>
    </row>
    <row r="7" spans="1:4" x14ac:dyDescent="0.2">
      <c r="A7" s="182" t="s">
        <v>485</v>
      </c>
      <c r="B7" s="186">
        <v>112</v>
      </c>
      <c r="C7" s="183" t="s">
        <v>482</v>
      </c>
      <c r="D7" s="249" t="str">
        <f t="shared" si="0"/>
        <v>112;PKW Eigenverwendung;[0008000]</v>
      </c>
    </row>
    <row r="8" spans="1:4" x14ac:dyDescent="0.2">
      <c r="A8" s="182" t="s">
        <v>483</v>
      </c>
      <c r="B8" s="186">
        <v>127</v>
      </c>
      <c r="C8" s="183" t="s">
        <v>480</v>
      </c>
      <c r="D8" s="249" t="str">
        <f t="shared" si="0"/>
        <v>127;Camping-Kfz, Wohnmobil, Eigenverwendung;[0009000]</v>
      </c>
    </row>
    <row r="9" spans="1:4" x14ac:dyDescent="0.2">
      <c r="A9" s="182" t="s">
        <v>481</v>
      </c>
      <c r="B9" s="186">
        <v>141</v>
      </c>
      <c r="C9" s="257" t="s">
        <v>478</v>
      </c>
      <c r="D9" s="249" t="str">
        <f t="shared" si="0"/>
        <v>141;Personenmietwagen;[0010000]</v>
      </c>
    </row>
    <row r="10" spans="1:4" x14ac:dyDescent="0.2">
      <c r="A10" s="182" t="s">
        <v>479</v>
      </c>
      <c r="B10" s="186">
        <v>150</v>
      </c>
      <c r="C10" s="257" t="s">
        <v>12</v>
      </c>
      <c r="D10" s="249" t="str">
        <f t="shared" si="0"/>
        <v>150;Taxi;[0012000]</v>
      </c>
    </row>
    <row r="11" spans="1:4" x14ac:dyDescent="0.2">
      <c r="A11" s="182" t="s">
        <v>477</v>
      </c>
      <c r="B11" s="250">
        <v>251</v>
      </c>
      <c r="C11" s="183" t="s">
        <v>736</v>
      </c>
      <c r="D11" s="249" t="str">
        <f t="shared" si="0"/>
        <v>251;LKW bis 3,5 t zul. Gesamtgewicht, Werkverkehr/Privatverkehr;[0015001]</v>
      </c>
    </row>
    <row r="12" spans="1:4" x14ac:dyDescent="0.2">
      <c r="A12" s="182" t="s">
        <v>476</v>
      </c>
      <c r="B12" s="250">
        <v>251</v>
      </c>
      <c r="C12" s="183" t="s">
        <v>735</v>
      </c>
      <c r="D12" s="249" t="str">
        <f t="shared" si="0"/>
        <v>251;LKW bis 3,5 t zul. Gesamtgewicht, Werkverkehr, Heizöl- u. Treibstoffbef.;[0015002]</v>
      </c>
    </row>
    <row r="13" spans="1:4" x14ac:dyDescent="0.2">
      <c r="A13" s="182" t="s">
        <v>475</v>
      </c>
      <c r="B13" s="250">
        <v>251</v>
      </c>
      <c r="C13" s="183" t="s">
        <v>734</v>
      </c>
      <c r="D13" s="249" t="str">
        <f t="shared" si="0"/>
        <v>251;LKW bis 3,5 t zul. GG, Werkverk., Transp. gefährl. Stoffe gem.  §35a GGVSEB;[0015003]</v>
      </c>
    </row>
    <row r="14" spans="1:4" x14ac:dyDescent="0.2">
      <c r="A14" s="182" t="s">
        <v>733</v>
      </c>
      <c r="B14" s="250">
        <v>251</v>
      </c>
      <c r="C14" s="183" t="s">
        <v>732</v>
      </c>
      <c r="D14" s="249" t="str">
        <f t="shared" si="0"/>
        <v>251;LKW bis 3,5 t zul. Gesamtgew., Werkverk., Transport (nicht §35a GGVSEB);[0015008]</v>
      </c>
    </row>
    <row r="15" spans="1:4" x14ac:dyDescent="0.2">
      <c r="A15" s="182" t="s">
        <v>474</v>
      </c>
      <c r="B15" s="186">
        <v>261</v>
      </c>
      <c r="C15" s="183" t="s">
        <v>731</v>
      </c>
      <c r="D15" s="249" t="str">
        <f t="shared" si="0"/>
        <v>261;LKW bis 3,5 t zul. Gesamtgewicht, gewerblicher Güterverkehr;[0015004]</v>
      </c>
    </row>
    <row r="16" spans="1:4" x14ac:dyDescent="0.2">
      <c r="A16" s="182" t="s">
        <v>473</v>
      </c>
      <c r="B16" s="186">
        <v>261</v>
      </c>
      <c r="C16" s="183" t="s">
        <v>730</v>
      </c>
      <c r="D16" s="249" t="str">
        <f t="shared" si="0"/>
        <v>261;LKW bis 3,5 t zul. Gesamtgewicht, gewerbl. Güterverkehr, Heizöl- u. Treibst.;[0015005]</v>
      </c>
    </row>
    <row r="17" spans="1:4" x14ac:dyDescent="0.2">
      <c r="A17" s="182" t="s">
        <v>472</v>
      </c>
      <c r="B17" s="186">
        <v>261</v>
      </c>
      <c r="C17" s="183" t="s">
        <v>729</v>
      </c>
      <c r="D17" s="249" t="str">
        <f t="shared" si="0"/>
        <v>261;LKW bis 3,5 t zul. GG, gew. Güterv., Transp. gefäh. Stoffe gem. §35a GGVSEB;[0015006]</v>
      </c>
    </row>
    <row r="18" spans="1:4" x14ac:dyDescent="0.2">
      <c r="A18" s="182" t="s">
        <v>728</v>
      </c>
      <c r="B18" s="250">
        <v>261</v>
      </c>
      <c r="C18" s="183" t="s">
        <v>727</v>
      </c>
      <c r="D18" s="249" t="str">
        <f t="shared" si="0"/>
        <v>261;LKW bis 3,5 t zul. GG, gew. Güterverk., Transport (nicht §35a GGVSEB);[0015009]</v>
      </c>
    </row>
    <row r="19" spans="1:4" x14ac:dyDescent="0.2">
      <c r="A19" s="182" t="s">
        <v>471</v>
      </c>
      <c r="B19" s="186">
        <v>351</v>
      </c>
      <c r="C19" s="183" t="s">
        <v>726</v>
      </c>
      <c r="D19" s="249" t="str">
        <f t="shared" si="0"/>
        <v>351;LKW über 3,5 t zul. Gesamtgewicht, Werkverkehr;[0018001]</v>
      </c>
    </row>
    <row r="20" spans="1:4" x14ac:dyDescent="0.2">
      <c r="A20" s="182" t="s">
        <v>470</v>
      </c>
      <c r="B20" s="186">
        <v>351</v>
      </c>
      <c r="C20" s="183" t="s">
        <v>725</v>
      </c>
      <c r="D20" s="249" t="str">
        <f t="shared" si="0"/>
        <v>351;LKW über 3,5 t zul. Gesamtgewicht, Werkverkehr, Heizöl- u. Treibstoffbef.;[0018002]</v>
      </c>
    </row>
    <row r="21" spans="1:4" x14ac:dyDescent="0.2">
      <c r="A21" s="182" t="s">
        <v>469</v>
      </c>
      <c r="B21" s="186">
        <v>351</v>
      </c>
      <c r="C21" s="183" t="s">
        <v>724</v>
      </c>
      <c r="D21" s="249" t="str">
        <f t="shared" si="0"/>
        <v>351;LKW über 3,5 t zul. GG, Werkverk., Transp. gefährl. Stoffe gem. §35a GGVSEB;[0018003]</v>
      </c>
    </row>
    <row r="22" spans="1:4" x14ac:dyDescent="0.2">
      <c r="A22" s="182" t="s">
        <v>468</v>
      </c>
      <c r="B22" s="186">
        <v>351</v>
      </c>
      <c r="C22" s="183" t="s">
        <v>723</v>
      </c>
      <c r="D22" s="249" t="str">
        <f t="shared" si="0"/>
        <v>351;LKW über 3,5 t zul. GG, Werkverk., Transport (nicht §35a GGVSEB);[0018010]</v>
      </c>
    </row>
    <row r="23" spans="1:4" x14ac:dyDescent="0.2">
      <c r="A23" s="182" t="s">
        <v>467</v>
      </c>
      <c r="B23" s="186">
        <v>359</v>
      </c>
      <c r="C23" s="183" t="s">
        <v>466</v>
      </c>
      <c r="D23" s="249" t="str">
        <f t="shared" si="0"/>
        <v>359;Lehr-LKW über 3,5 t zul. Gesamtgewicht;[0022001]</v>
      </c>
    </row>
    <row r="24" spans="1:4" x14ac:dyDescent="0.2">
      <c r="A24" s="182" t="s">
        <v>465</v>
      </c>
      <c r="B24" s="186">
        <v>361</v>
      </c>
      <c r="C24" s="183" t="s">
        <v>464</v>
      </c>
      <c r="D24" s="249" t="str">
        <f t="shared" si="0"/>
        <v>361;LKW über 3,5 t zul. Gesamtgewicht, gewerblicher Güterverkehr;[0018004]</v>
      </c>
    </row>
    <row r="25" spans="1:4" x14ac:dyDescent="0.2">
      <c r="A25" s="182" t="s">
        <v>463</v>
      </c>
      <c r="B25" s="186">
        <v>361</v>
      </c>
      <c r="C25" s="183" t="s">
        <v>722</v>
      </c>
      <c r="D25" s="249" t="str">
        <f t="shared" si="0"/>
        <v>361;LKW über 3,5 t zul. Gesamtgewicht, gewerbl. Güterverk., Heizöl- u. Treibst.;[0018005]</v>
      </c>
    </row>
    <row r="26" spans="1:4" x14ac:dyDescent="0.2">
      <c r="A26" s="182" t="s">
        <v>462</v>
      </c>
      <c r="B26" s="186">
        <v>361</v>
      </c>
      <c r="C26" s="183" t="s">
        <v>721</v>
      </c>
      <c r="D26" s="249" t="str">
        <f t="shared" si="0"/>
        <v>361;LKW über 3,5 t zul. GG, gew. Güterv., Transp. gefäh. Stoffe gem. §35a GGVSEB;[0018006]</v>
      </c>
    </row>
    <row r="27" spans="1:4" x14ac:dyDescent="0.2">
      <c r="A27" s="182" t="s">
        <v>461</v>
      </c>
      <c r="B27" s="186">
        <v>361</v>
      </c>
      <c r="C27" s="183" t="s">
        <v>720</v>
      </c>
      <c r="D27" s="249" t="str">
        <f t="shared" si="0"/>
        <v>361;LKW über 3,5 t zul. GG, gewerbl. Güterverk.,Transport (nicht §35a GGVSEB);[0018011 ]</v>
      </c>
    </row>
    <row r="28" spans="1:4" x14ac:dyDescent="0.2">
      <c r="A28" s="182" t="s">
        <v>460</v>
      </c>
      <c r="B28" s="186">
        <v>382</v>
      </c>
      <c r="C28" s="183" t="s">
        <v>459</v>
      </c>
      <c r="D28" s="249" t="str">
        <f t="shared" si="0"/>
        <v>382;LKW über 3,5 t zul. Gesamtgewicht, Umzugsverkehr;[0029002]</v>
      </c>
    </row>
    <row r="29" spans="1:4" x14ac:dyDescent="0.2">
      <c r="A29" s="182" t="s">
        <v>458</v>
      </c>
      <c r="B29" s="186">
        <v>401</v>
      </c>
      <c r="C29" s="183" t="s">
        <v>719</v>
      </c>
      <c r="D29" s="249" t="str">
        <f t="shared" si="0"/>
        <v>401;Zugmaschine im Werkverkehr;[0031101]</v>
      </c>
    </row>
    <row r="30" spans="1:4" x14ac:dyDescent="0.2">
      <c r="A30" s="182" t="s">
        <v>457</v>
      </c>
      <c r="B30" s="186">
        <v>401</v>
      </c>
      <c r="C30" s="183" t="s">
        <v>718</v>
      </c>
      <c r="D30" s="249" t="str">
        <f t="shared" si="0"/>
        <v>401;Zugmaschine im Werkverkehr, Heizöl- u. Treibstoffbeförderung;[0031103]</v>
      </c>
    </row>
    <row r="31" spans="1:4" x14ac:dyDescent="0.2">
      <c r="A31" s="182" t="s">
        <v>456</v>
      </c>
      <c r="B31" s="186">
        <v>401</v>
      </c>
      <c r="C31" s="183" t="s">
        <v>717</v>
      </c>
      <c r="D31" s="249" t="str">
        <f t="shared" si="0"/>
        <v>401;Zugmaschine im Werkverkehr, Transport gef. Stoffe nach §35a GGVSEB;[0031105]</v>
      </c>
    </row>
    <row r="32" spans="1:4" x14ac:dyDescent="0.2">
      <c r="A32" s="255" t="s">
        <v>455</v>
      </c>
      <c r="B32" s="186">
        <v>401</v>
      </c>
      <c r="C32" s="183" t="s">
        <v>716</v>
      </c>
      <c r="D32" s="249" t="str">
        <f t="shared" si="0"/>
        <v>401;Zugmaschine Werkv., Transp. gefäh. Stoffe nicht §35a GGVSEB;[0031107]</v>
      </c>
    </row>
    <row r="33" spans="1:4" x14ac:dyDescent="0.2">
      <c r="A33" s="182" t="s">
        <v>454</v>
      </c>
      <c r="B33" s="186">
        <v>411</v>
      </c>
      <c r="C33" s="183" t="s">
        <v>715</v>
      </c>
      <c r="D33" s="249" t="str">
        <f t="shared" si="0"/>
        <v>411;Zugmaschine im gewerblichen Güterverkehr;[0031102]</v>
      </c>
    </row>
    <row r="34" spans="1:4" x14ac:dyDescent="0.2">
      <c r="A34" s="182" t="s">
        <v>453</v>
      </c>
      <c r="B34" s="186">
        <v>411</v>
      </c>
      <c r="C34" s="183" t="s">
        <v>714</v>
      </c>
      <c r="D34" s="249" t="str">
        <f t="shared" ref="D34:D65" si="1">B34&amp;";"&amp;C34&amp;";["&amp;A34&amp;"]"</f>
        <v>411;Zugmaschine im gewerblichen Güterverkehr, Heizöl- u. Treibstoffbeförderung;[0031104]</v>
      </c>
    </row>
    <row r="35" spans="1:4" x14ac:dyDescent="0.2">
      <c r="A35" s="182" t="s">
        <v>452</v>
      </c>
      <c r="B35" s="186">
        <v>411</v>
      </c>
      <c r="C35" s="183" t="s">
        <v>713</v>
      </c>
      <c r="D35" s="249" t="str">
        <f t="shared" si="1"/>
        <v>411;Zugmaschine im gewerbl. Güterverkehr, Transp. gef Stoffe nach §35a GGVSEB;[0031106]</v>
      </c>
    </row>
    <row r="36" spans="1:4" x14ac:dyDescent="0.2">
      <c r="A36" s="255" t="s">
        <v>451</v>
      </c>
      <c r="B36" s="186">
        <v>411</v>
      </c>
      <c r="C36" s="183" t="s">
        <v>712</v>
      </c>
      <c r="D36" s="249" t="str">
        <f t="shared" si="1"/>
        <v>411;Zugmaschine Güterv., Transp. gefäh. Stoffe nicht §35a GGVSEB;[0031108]</v>
      </c>
    </row>
    <row r="37" spans="1:4" x14ac:dyDescent="0.2">
      <c r="A37" s="185" t="s">
        <v>450</v>
      </c>
      <c r="B37" s="256">
        <v>451</v>
      </c>
      <c r="C37" s="183" t="s">
        <v>711</v>
      </c>
      <c r="D37" s="249" t="str">
        <f t="shared" si="1"/>
        <v>451;landwirtschaftliche Zugmaschine ohne GüKG;[0042100]</v>
      </c>
    </row>
    <row r="38" spans="1:4" x14ac:dyDescent="0.2">
      <c r="A38" s="185" t="s">
        <v>449</v>
      </c>
      <c r="B38" s="256">
        <v>451</v>
      </c>
      <c r="C38" s="183" t="s">
        <v>710</v>
      </c>
      <c r="D38" s="249" t="str">
        <f t="shared" si="1"/>
        <v>451;landwirtschaftliche Zugmaschine mit Genehmigungspflicht GüKG;[0042101]</v>
      </c>
    </row>
    <row r="39" spans="1:4" x14ac:dyDescent="0.2">
      <c r="A39" s="182" t="s">
        <v>448</v>
      </c>
      <c r="B39" s="186">
        <v>532</v>
      </c>
      <c r="C39" s="183" t="s">
        <v>447</v>
      </c>
      <c r="D39" s="249" t="str">
        <f t="shared" si="1"/>
        <v>532;Anhänger im Umzugsverkehr;[0053002]</v>
      </c>
    </row>
    <row r="40" spans="1:4" x14ac:dyDescent="0.2">
      <c r="A40" s="182" t="s">
        <v>446</v>
      </c>
      <c r="B40" s="186">
        <v>532</v>
      </c>
      <c r="C40" s="183" t="s">
        <v>445</v>
      </c>
      <c r="D40" s="249" t="str">
        <f t="shared" si="1"/>
        <v>532;Auflieger im Umzugsverkehr;[0053003]</v>
      </c>
    </row>
    <row r="41" spans="1:4" x14ac:dyDescent="0.2">
      <c r="A41" s="182" t="s">
        <v>444</v>
      </c>
      <c r="B41" s="186">
        <v>542</v>
      </c>
      <c r="C41" s="183" t="s">
        <v>709</v>
      </c>
      <c r="D41" s="249" t="str">
        <f t="shared" si="1"/>
        <v>542;Anhänger/Auflieger Pferdetransport;[0190001]</v>
      </c>
    </row>
    <row r="42" spans="1:4" x14ac:dyDescent="0.2">
      <c r="A42" s="183" t="s">
        <v>443</v>
      </c>
      <c r="B42" s="250">
        <v>542</v>
      </c>
      <c r="C42" s="183" t="s">
        <v>708</v>
      </c>
      <c r="D42" s="249" t="str">
        <f t="shared" si="1"/>
        <v>542;Anhänger/Auflieger in Sonderausführung gewerblicher Verkehr;[0055003]</v>
      </c>
    </row>
    <row r="43" spans="1:4" x14ac:dyDescent="0.2">
      <c r="A43" s="183" t="s">
        <v>442</v>
      </c>
      <c r="B43" s="250">
        <v>542</v>
      </c>
      <c r="C43" s="183" t="s">
        <v>441</v>
      </c>
      <c r="D43" s="249" t="str">
        <f t="shared" si="1"/>
        <v>542;Anhänger in Sonderausführung Privatverkehr;[0055004]</v>
      </c>
    </row>
    <row r="44" spans="1:4" x14ac:dyDescent="0.2">
      <c r="A44" s="182" t="s">
        <v>707</v>
      </c>
      <c r="B44" s="250">
        <v>542</v>
      </c>
      <c r="C44" s="183" t="s">
        <v>706</v>
      </c>
      <c r="D44" s="249" t="str">
        <f t="shared" si="1"/>
        <v>542;Anhänger zur Fahrzeugbeförderung;[0189300]</v>
      </c>
    </row>
    <row r="45" spans="1:4" x14ac:dyDescent="0.2">
      <c r="A45" s="182" t="s">
        <v>705</v>
      </c>
      <c r="B45" s="250">
        <v>542</v>
      </c>
      <c r="C45" s="183" t="s">
        <v>704</v>
      </c>
      <c r="D45" s="249" t="str">
        <f t="shared" si="1"/>
        <v>542; Auflieger zur Fahrzeugbeförderung;[0189400]</v>
      </c>
    </row>
    <row r="46" spans="1:4" x14ac:dyDescent="0.2">
      <c r="A46" s="182" t="s">
        <v>703</v>
      </c>
      <c r="B46" s="250">
        <v>542</v>
      </c>
      <c r="C46" s="183" t="s">
        <v>702</v>
      </c>
      <c r="D46" s="249" t="str">
        <f t="shared" si="1"/>
        <v>542;Anh. Verkaufswagen ohne Koch-oder  Brateinrichtung/Feuerstelle;[0188200]</v>
      </c>
    </row>
    <row r="47" spans="1:4" x14ac:dyDescent="0.2">
      <c r="A47" s="182" t="s">
        <v>701</v>
      </c>
      <c r="B47" s="250">
        <v>542</v>
      </c>
      <c r="C47" s="183" t="s">
        <v>700</v>
      </c>
      <c r="D47" s="249" t="str">
        <f t="shared" si="1"/>
        <v>542;Anh. Verkaufswagen mit Koch-oder  Brateinrichtung/Feuerstelle;[0188100]</v>
      </c>
    </row>
    <row r="48" spans="1:4" x14ac:dyDescent="0.2">
      <c r="A48" s="182" t="s">
        <v>440</v>
      </c>
      <c r="B48" s="186">
        <v>541</v>
      </c>
      <c r="C48" s="183" t="s">
        <v>307</v>
      </c>
      <c r="D48" s="249" t="str">
        <f t="shared" si="1"/>
        <v>541;Wohnwagenanhänger;[0054000]</v>
      </c>
    </row>
    <row r="49" spans="1:4" x14ac:dyDescent="0.2">
      <c r="A49" s="182" t="s">
        <v>439</v>
      </c>
      <c r="B49" s="186">
        <v>551</v>
      </c>
      <c r="C49" s="183" t="s">
        <v>438</v>
      </c>
      <c r="D49" s="249" t="str">
        <f t="shared" si="1"/>
        <v>551;Anhänger zu landwirtschaftlichen Zugmaschinen;[0056000]</v>
      </c>
    </row>
    <row r="50" spans="1:4" x14ac:dyDescent="0.2">
      <c r="A50" s="182" t="s">
        <v>437</v>
      </c>
      <c r="B50" s="186">
        <v>581</v>
      </c>
      <c r="C50" s="183" t="s">
        <v>436</v>
      </c>
      <c r="D50" s="249" t="str">
        <f t="shared" si="1"/>
        <v>581;Anhänger Werkverkehr;[0043100]</v>
      </c>
    </row>
    <row r="51" spans="1:4" x14ac:dyDescent="0.2">
      <c r="A51" s="182" t="s">
        <v>435</v>
      </c>
      <c r="B51" s="186">
        <v>581</v>
      </c>
      <c r="C51" s="183" t="s">
        <v>699</v>
      </c>
      <c r="D51" s="249" t="str">
        <f t="shared" si="1"/>
        <v>581;Anhänger Werkverkehr, Heizöl- u. Treibstoffbeförderung;[0043101]</v>
      </c>
    </row>
    <row r="52" spans="1:4" x14ac:dyDescent="0.2">
      <c r="A52" s="182" t="s">
        <v>434</v>
      </c>
      <c r="B52" s="186">
        <v>581</v>
      </c>
      <c r="C52" s="183" t="s">
        <v>698</v>
      </c>
      <c r="D52" s="249" t="str">
        <f t="shared" si="1"/>
        <v>581;Anhänger Werkverkehr, Transport gefährlicher Stoffe nach §35a GGVSEB;[0043102]</v>
      </c>
    </row>
    <row r="53" spans="1:4" x14ac:dyDescent="0.2">
      <c r="A53" s="182" t="s">
        <v>433</v>
      </c>
      <c r="B53" s="186">
        <v>581</v>
      </c>
      <c r="C53" s="183" t="s">
        <v>697</v>
      </c>
      <c r="D53" s="249" t="str">
        <f t="shared" si="1"/>
        <v>581;Anhänger Werkverkehr, Transport gefährlicher Stoffe (nicht §35a GGVSEB);[0043103]</v>
      </c>
    </row>
    <row r="54" spans="1:4" x14ac:dyDescent="0.2">
      <c r="A54" s="182" t="s">
        <v>432</v>
      </c>
      <c r="B54" s="186">
        <v>581</v>
      </c>
      <c r="C54" s="183" t="s">
        <v>431</v>
      </c>
      <c r="D54" s="249" t="str">
        <f t="shared" si="1"/>
        <v>581;Anhänger Privatverkehr;[0043300]</v>
      </c>
    </row>
    <row r="55" spans="1:4" x14ac:dyDescent="0.2">
      <c r="A55" s="182" t="s">
        <v>430</v>
      </c>
      <c r="B55" s="186">
        <v>581</v>
      </c>
      <c r="C55" s="183" t="s">
        <v>429</v>
      </c>
      <c r="D55" s="249" t="str">
        <f t="shared" si="1"/>
        <v>581;Auflieger Werkverkehr;[0043200]</v>
      </c>
    </row>
    <row r="56" spans="1:4" x14ac:dyDescent="0.2">
      <c r="A56" s="182" t="s">
        <v>428</v>
      </c>
      <c r="B56" s="186">
        <v>581</v>
      </c>
      <c r="C56" s="183" t="s">
        <v>696</v>
      </c>
      <c r="D56" s="249" t="str">
        <f t="shared" si="1"/>
        <v>581;Auflieger Werkverkehr, Heizöl- u. Treibstoffbeförderung;[0043201]</v>
      </c>
    </row>
    <row r="57" spans="1:4" x14ac:dyDescent="0.2">
      <c r="A57" s="182" t="s">
        <v>427</v>
      </c>
      <c r="B57" s="186">
        <v>581</v>
      </c>
      <c r="C57" s="183" t="s">
        <v>695</v>
      </c>
      <c r="D57" s="249" t="str">
        <f t="shared" si="1"/>
        <v>581;Auflieger Werkverkehr, Transport gefährlicher Stoffe nach §35a GGVSEB;[0043202]</v>
      </c>
    </row>
    <row r="58" spans="1:4" x14ac:dyDescent="0.2">
      <c r="A58" s="182" t="s">
        <v>426</v>
      </c>
      <c r="B58" s="186">
        <v>581</v>
      </c>
      <c r="C58" s="183" t="s">
        <v>694</v>
      </c>
      <c r="D58" s="249" t="str">
        <f t="shared" si="1"/>
        <v>581;Auflieger Werkverkehr, Transport gefährlicher Stoffe (nicht §35 GGVSEB);[0043203]</v>
      </c>
    </row>
    <row r="59" spans="1:4" x14ac:dyDescent="0.2">
      <c r="A59" s="182" t="s">
        <v>425</v>
      </c>
      <c r="B59" s="186">
        <v>591</v>
      </c>
      <c r="C59" s="183" t="s">
        <v>424</v>
      </c>
      <c r="D59" s="249" t="str">
        <f t="shared" si="1"/>
        <v>591;Anhänger gewerblicher Güterverkehr;[0047101]</v>
      </c>
    </row>
    <row r="60" spans="1:4" x14ac:dyDescent="0.2">
      <c r="A60" s="182" t="s">
        <v>423</v>
      </c>
      <c r="B60" s="186">
        <v>591</v>
      </c>
      <c r="C60" s="183" t="s">
        <v>693</v>
      </c>
      <c r="D60" s="249" t="str">
        <f t="shared" si="1"/>
        <v>591;Anhänger/Auflieger gewerbl. Güterverkehr, Heizöl/Treibstoffbeförderung;[0047102]</v>
      </c>
    </row>
    <row r="61" spans="1:4" x14ac:dyDescent="0.2">
      <c r="A61" s="182" t="s">
        <v>422</v>
      </c>
      <c r="B61" s="186">
        <v>591</v>
      </c>
      <c r="C61" s="183" t="s">
        <v>692</v>
      </c>
      <c r="D61" s="249" t="str">
        <f t="shared" si="1"/>
        <v>591;Anhänger/Auflieger gewerbl. Güterverkehr, Transp. gef Stoffe nach §35 GGVSEB;[0047103]</v>
      </c>
    </row>
    <row r="62" spans="1:4" x14ac:dyDescent="0.2">
      <c r="A62" s="182" t="s">
        <v>421</v>
      </c>
      <c r="B62" s="186">
        <v>591</v>
      </c>
      <c r="C62" s="183" t="s">
        <v>691</v>
      </c>
      <c r="D62" s="249" t="str">
        <f t="shared" si="1"/>
        <v>591;Anhänger/Auflieger gewerbl. Güterverkehr, Transp gef Stoffe nicht §35 GGVSEB;[0047104]</v>
      </c>
    </row>
    <row r="63" spans="1:4" x14ac:dyDescent="0.2">
      <c r="A63" s="182" t="s">
        <v>420</v>
      </c>
      <c r="B63" s="186">
        <v>591</v>
      </c>
      <c r="C63" s="183" t="s">
        <v>419</v>
      </c>
      <c r="D63" s="249" t="str">
        <f t="shared" si="1"/>
        <v>591;Auflieger gewerblicher Güterverkehr;[0047201]</v>
      </c>
    </row>
    <row r="64" spans="1:4" x14ac:dyDescent="0.2">
      <c r="A64" s="182" t="s">
        <v>418</v>
      </c>
      <c r="B64" s="186">
        <v>591</v>
      </c>
      <c r="C64" s="183" t="s">
        <v>690</v>
      </c>
      <c r="D64" s="249" t="str">
        <f t="shared" si="1"/>
        <v>591;Auflieger gewerblicher Güterverkehr, Heizöl- u. Treibstoffbeförderung;[0047202]</v>
      </c>
    </row>
    <row r="65" spans="1:4" x14ac:dyDescent="0.2">
      <c r="A65" s="182" t="s">
        <v>417</v>
      </c>
      <c r="B65" s="186">
        <v>591</v>
      </c>
      <c r="C65" s="183" t="s">
        <v>689</v>
      </c>
      <c r="D65" s="249" t="str">
        <f t="shared" si="1"/>
        <v>591;Auflieger gewerblicher Güterverkehr, Transport gef. Stoffe nach §35a GGVSEB;[0047203]</v>
      </c>
    </row>
    <row r="66" spans="1:4" x14ac:dyDescent="0.2">
      <c r="A66" s="182" t="s">
        <v>416</v>
      </c>
      <c r="B66" s="186">
        <v>591</v>
      </c>
      <c r="C66" s="183" t="s">
        <v>688</v>
      </c>
      <c r="D66" s="249" t="str">
        <f t="shared" ref="D66:D97" si="2">B66&amp;";"&amp;C66&amp;";["&amp;A66&amp;"]"</f>
        <v>591;Auflieger gewerbl. Güterverkehr, Transp. gef. Stoffe (nicht §35a GGVSEB);[0047204]</v>
      </c>
    </row>
    <row r="67" spans="1:4" x14ac:dyDescent="0.2">
      <c r="A67" s="182" t="s">
        <v>415</v>
      </c>
      <c r="B67" s="186">
        <v>621</v>
      </c>
      <c r="C67" s="183" t="s">
        <v>687</v>
      </c>
      <c r="D67" s="249" t="str">
        <f t="shared" si="2"/>
        <v>621;Sonstiger Omnibus; Verbrenner/Hybride/Sonstige;[0059001]</v>
      </c>
    </row>
    <row r="68" spans="1:4" x14ac:dyDescent="0.2">
      <c r="A68" s="182" t="s">
        <v>686</v>
      </c>
      <c r="B68" s="186">
        <v>621</v>
      </c>
      <c r="C68" s="183" t="s">
        <v>685</v>
      </c>
      <c r="D68" s="249" t="str">
        <f t="shared" si="2"/>
        <v>621;Sonstiger Omnibus; Elektro;[0059004]</v>
      </c>
    </row>
    <row r="69" spans="1:4" x14ac:dyDescent="0.2">
      <c r="A69" s="182" t="s">
        <v>684</v>
      </c>
      <c r="B69" s="186">
        <v>621</v>
      </c>
      <c r="C69" s="183" t="s">
        <v>683</v>
      </c>
      <c r="D69" s="249" t="str">
        <f t="shared" si="2"/>
        <v>621;Sonstiger Omnibus; Wasserstoff;[0059005]</v>
      </c>
    </row>
    <row r="70" spans="1:4" x14ac:dyDescent="0.2">
      <c r="A70" s="182" t="s">
        <v>414</v>
      </c>
      <c r="B70" s="186">
        <v>651</v>
      </c>
      <c r="C70" s="183" t="s">
        <v>682</v>
      </c>
      <c r="D70" s="249" t="str">
        <f t="shared" si="2"/>
        <v>651;Bus im Linienverkehr; Verbrenner/Hybride/Sonstige;[0065002]</v>
      </c>
    </row>
    <row r="71" spans="1:4" x14ac:dyDescent="0.2">
      <c r="A71" s="182" t="s">
        <v>681</v>
      </c>
      <c r="B71" s="186">
        <v>651</v>
      </c>
      <c r="C71" s="183" t="s">
        <v>680</v>
      </c>
      <c r="D71" s="249" t="str">
        <f t="shared" si="2"/>
        <v>651;Bus im Linienverkehr; Elektro;[0065004]</v>
      </c>
    </row>
    <row r="72" spans="1:4" x14ac:dyDescent="0.2">
      <c r="A72" s="182" t="s">
        <v>679</v>
      </c>
      <c r="B72" s="186">
        <v>651</v>
      </c>
      <c r="C72" s="183" t="s">
        <v>678</v>
      </c>
      <c r="D72" s="249" t="str">
        <f t="shared" si="2"/>
        <v>651;Bus im Linienverkehr; Wasserstoff;[0065005]</v>
      </c>
    </row>
    <row r="73" spans="1:4" x14ac:dyDescent="0.2">
      <c r="A73" s="182" t="s">
        <v>413</v>
      </c>
      <c r="B73" s="186">
        <v>661</v>
      </c>
      <c r="C73" s="183" t="s">
        <v>677</v>
      </c>
      <c r="D73" s="249" t="str">
        <f t="shared" si="2"/>
        <v>661;Bus im Gelegenheitsverkehr; Verbrenner/Hybride/Sonstige;[0067002]</v>
      </c>
    </row>
    <row r="74" spans="1:4" x14ac:dyDescent="0.2">
      <c r="A74" s="182" t="s">
        <v>676</v>
      </c>
      <c r="B74" s="186">
        <v>661</v>
      </c>
      <c r="C74" s="183" t="s">
        <v>675</v>
      </c>
      <c r="D74" s="249" t="str">
        <f t="shared" si="2"/>
        <v>661;Bus im Gelegenheitsverkehr; Elektro;[0067004]</v>
      </c>
    </row>
    <row r="75" spans="1:4" x14ac:dyDescent="0.2">
      <c r="A75" s="182" t="s">
        <v>674</v>
      </c>
      <c r="B75" s="186">
        <v>661</v>
      </c>
      <c r="C75" s="183" t="s">
        <v>673</v>
      </c>
      <c r="D75" s="249" t="str">
        <f t="shared" si="2"/>
        <v>661;Bus im Gelegenheitsverkehr; Wasserstoff;[0067005]</v>
      </c>
    </row>
    <row r="76" spans="1:4" x14ac:dyDescent="0.2">
      <c r="A76" s="182" t="s">
        <v>412</v>
      </c>
      <c r="B76" s="186">
        <v>701</v>
      </c>
      <c r="C76" s="183" t="s">
        <v>94</v>
      </c>
      <c r="D76" s="249" t="str">
        <f t="shared" si="2"/>
        <v>701;Abschleppwagen;[0069000]</v>
      </c>
    </row>
    <row r="77" spans="1:4" x14ac:dyDescent="0.2">
      <c r="A77" s="182" t="s">
        <v>411</v>
      </c>
      <c r="B77" s="186">
        <v>702</v>
      </c>
      <c r="C77" s="183" t="s">
        <v>410</v>
      </c>
      <c r="D77" s="249" t="str">
        <f t="shared" si="2"/>
        <v>702;Autobagger bis 10 t zul. Gesamtgewicht;[0095000]</v>
      </c>
    </row>
    <row r="78" spans="1:4" x14ac:dyDescent="0.2">
      <c r="A78" s="182" t="s">
        <v>409</v>
      </c>
      <c r="B78" s="186">
        <v>702</v>
      </c>
      <c r="C78" s="183" t="s">
        <v>408</v>
      </c>
      <c r="D78" s="249" t="str">
        <f t="shared" si="2"/>
        <v>702;Autobagger über 10 t zul. Gesamtgewicht;[0095001]</v>
      </c>
    </row>
    <row r="79" spans="1:4" x14ac:dyDescent="0.2">
      <c r="A79" s="182" t="s">
        <v>672</v>
      </c>
      <c r="B79" s="186">
        <v>702</v>
      </c>
      <c r="C79" s="183" t="s">
        <v>671</v>
      </c>
      <c r="D79" s="249" t="str">
        <f t="shared" si="2"/>
        <v>702;Autobagger;[0095100]</v>
      </c>
    </row>
    <row r="80" spans="1:4" x14ac:dyDescent="0.2">
      <c r="A80" s="182" t="s">
        <v>407</v>
      </c>
      <c r="B80" s="186">
        <v>702</v>
      </c>
      <c r="C80" s="183" t="s">
        <v>406</v>
      </c>
      <c r="D80" s="249" t="str">
        <f t="shared" si="2"/>
        <v>702;Autokran/Mobilkran;[0096000]</v>
      </c>
    </row>
    <row r="81" spans="1:4" x14ac:dyDescent="0.2">
      <c r="A81" s="182" t="s">
        <v>405</v>
      </c>
      <c r="B81" s="186">
        <v>702</v>
      </c>
      <c r="C81" s="183" t="s">
        <v>404</v>
      </c>
      <c r="D81" s="249" t="str">
        <f t="shared" si="2"/>
        <v>702;Baggerlader bis 10 t zul. Gesamtgewicht;[0098000]</v>
      </c>
    </row>
    <row r="82" spans="1:4" x14ac:dyDescent="0.2">
      <c r="A82" s="182" t="s">
        <v>403</v>
      </c>
      <c r="B82" s="186">
        <v>702</v>
      </c>
      <c r="C82" s="183" t="s">
        <v>402</v>
      </c>
      <c r="D82" s="249" t="str">
        <f t="shared" si="2"/>
        <v>702;Baggerlader über 10 t zul. Gesamtgewicht;[0098001]</v>
      </c>
    </row>
    <row r="83" spans="1:4" x14ac:dyDescent="0.2">
      <c r="A83" s="182" t="s">
        <v>670</v>
      </c>
      <c r="B83" s="186">
        <v>702</v>
      </c>
      <c r="C83" s="183" t="s">
        <v>669</v>
      </c>
      <c r="D83" s="249" t="str">
        <f t="shared" si="2"/>
        <v>702;Baggerlader;[0098100]</v>
      </c>
    </row>
    <row r="84" spans="1:4" x14ac:dyDescent="0.2">
      <c r="A84" s="182" t="s">
        <v>668</v>
      </c>
      <c r="B84" s="186">
        <v>702</v>
      </c>
      <c r="C84" s="183" t="s">
        <v>667</v>
      </c>
      <c r="D84" s="249" t="str">
        <f t="shared" si="2"/>
        <v>702;Baggerlader Land-/Forstwirtschaft;[0098200]</v>
      </c>
    </row>
    <row r="85" spans="1:4" x14ac:dyDescent="0.2">
      <c r="A85" s="182" t="s">
        <v>666</v>
      </c>
      <c r="B85" s="186">
        <v>702</v>
      </c>
      <c r="C85" s="183" t="s">
        <v>665</v>
      </c>
      <c r="D85" s="249" t="str">
        <f t="shared" si="2"/>
        <v>702;Baggerlader nichtöffentliches Gelände;[0098300]</v>
      </c>
    </row>
    <row r="86" spans="1:4" x14ac:dyDescent="0.2">
      <c r="A86" s="182" t="s">
        <v>401</v>
      </c>
      <c r="B86" s="186">
        <v>702</v>
      </c>
      <c r="C86" s="183" t="s">
        <v>400</v>
      </c>
      <c r="D86" s="249" t="str">
        <f t="shared" si="2"/>
        <v>702;Bergungsfahrzeug bis 10 t zul. Gesamtgewicht;[0100000]</v>
      </c>
    </row>
    <row r="87" spans="1:4" x14ac:dyDescent="0.2">
      <c r="A87" s="182" t="s">
        <v>399</v>
      </c>
      <c r="B87" s="186">
        <v>702</v>
      </c>
      <c r="C87" s="183" t="s">
        <v>398</v>
      </c>
      <c r="D87" s="249" t="str">
        <f t="shared" si="2"/>
        <v>702;Bergungsfahrzeug über 10 t zul. Gesamtgewicht;[0100001]</v>
      </c>
    </row>
    <row r="88" spans="1:4" x14ac:dyDescent="0.2">
      <c r="A88" s="182" t="s">
        <v>664</v>
      </c>
      <c r="B88" s="252">
        <v>702</v>
      </c>
      <c r="C88" s="183" t="s">
        <v>663</v>
      </c>
      <c r="D88" s="249" t="str">
        <f t="shared" si="2"/>
        <v>702;Bergungsfahrzeug;[0100100]</v>
      </c>
    </row>
    <row r="89" spans="1:4" x14ac:dyDescent="0.2">
      <c r="A89" s="184" t="s">
        <v>397</v>
      </c>
      <c r="B89" s="251">
        <v>702</v>
      </c>
      <c r="C89" s="183" t="s">
        <v>662</v>
      </c>
      <c r="D89" s="249" t="str">
        <f t="shared" si="2"/>
        <v>702;Bohreinrichtung (ständig als Bohrfahrzeug eingesetzt);[0110000]</v>
      </c>
    </row>
    <row r="90" spans="1:4" x14ac:dyDescent="0.2">
      <c r="A90" s="255" t="s">
        <v>396</v>
      </c>
      <c r="B90" s="254">
        <v>702</v>
      </c>
      <c r="C90" s="183" t="s">
        <v>395</v>
      </c>
      <c r="D90" s="249" t="str">
        <f t="shared" si="2"/>
        <v>702;Erntemaschine;[0203000]</v>
      </c>
    </row>
    <row r="91" spans="1:4" x14ac:dyDescent="0.2">
      <c r="A91" s="255" t="s">
        <v>394</v>
      </c>
      <c r="B91" s="254">
        <v>702</v>
      </c>
      <c r="C91" s="183" t="s">
        <v>393</v>
      </c>
      <c r="D91" s="249" t="str">
        <f t="shared" si="2"/>
        <v>702;Forwarder;[0204000]</v>
      </c>
    </row>
    <row r="92" spans="1:4" x14ac:dyDescent="0.2">
      <c r="A92" s="182" t="s">
        <v>392</v>
      </c>
      <c r="B92" s="186">
        <v>702</v>
      </c>
      <c r="C92" s="183" t="s">
        <v>391</v>
      </c>
      <c r="D92" s="249" t="str">
        <f t="shared" si="2"/>
        <v>702;Hubstapler / Hubwagen;[0127000]</v>
      </c>
    </row>
    <row r="93" spans="1:4" x14ac:dyDescent="0.2">
      <c r="A93" s="255" t="s">
        <v>390</v>
      </c>
      <c r="B93" s="254">
        <v>702</v>
      </c>
      <c r="C93" s="183" t="s">
        <v>389</v>
      </c>
      <c r="D93" s="249" t="str">
        <f t="shared" si="2"/>
        <v>702;Landwirtschaftliche Arbeitsmaschine;[0201000]</v>
      </c>
    </row>
    <row r="94" spans="1:4" x14ac:dyDescent="0.2">
      <c r="A94" s="182" t="s">
        <v>388</v>
      </c>
      <c r="B94" s="186">
        <v>702</v>
      </c>
      <c r="C94" s="183" t="s">
        <v>387</v>
      </c>
      <c r="D94" s="249" t="str">
        <f t="shared" si="2"/>
        <v>702;Mähdrescher (Lohnarbeit);[0131000]</v>
      </c>
    </row>
    <row r="95" spans="1:4" x14ac:dyDescent="0.2">
      <c r="A95" s="182" t="s">
        <v>386</v>
      </c>
      <c r="B95" s="186">
        <v>702</v>
      </c>
      <c r="C95" s="183" t="s">
        <v>385</v>
      </c>
      <c r="D95" s="249" t="str">
        <f t="shared" si="2"/>
        <v>702;Mähdrescher (eigener Betrieb);[0130000]</v>
      </c>
    </row>
    <row r="96" spans="1:4" x14ac:dyDescent="0.2">
      <c r="A96" s="182" t="s">
        <v>384</v>
      </c>
      <c r="B96" s="186">
        <v>702</v>
      </c>
      <c r="C96" s="183" t="s">
        <v>383</v>
      </c>
      <c r="D96" s="249" t="str">
        <f t="shared" si="2"/>
        <v>702;Radlader bis 10 t zul. Gesamtgewicht;[0139000]</v>
      </c>
    </row>
    <row r="97" spans="1:4" x14ac:dyDescent="0.2">
      <c r="A97" s="182" t="s">
        <v>382</v>
      </c>
      <c r="B97" s="186">
        <v>702</v>
      </c>
      <c r="C97" s="183" t="s">
        <v>381</v>
      </c>
      <c r="D97" s="249" t="str">
        <f t="shared" si="2"/>
        <v>702;Radlader über 10 t zul. Gesamtgewicht;[0139001]</v>
      </c>
    </row>
    <row r="98" spans="1:4" x14ac:dyDescent="0.2">
      <c r="A98" s="253" t="s">
        <v>661</v>
      </c>
      <c r="B98" s="186">
        <v>702</v>
      </c>
      <c r="C98" s="183" t="s">
        <v>660</v>
      </c>
      <c r="D98" s="249" t="str">
        <f t="shared" ref="D98:D120" si="3">B98&amp;";"&amp;C98&amp;";["&amp;A98&amp;"]"</f>
        <v>702;Rad- und Teleskoplader;[0139100]</v>
      </c>
    </row>
    <row r="99" spans="1:4" x14ac:dyDescent="0.2">
      <c r="A99" s="253" t="s">
        <v>659</v>
      </c>
      <c r="B99" s="186">
        <v>702</v>
      </c>
      <c r="C99" s="183" t="s">
        <v>658</v>
      </c>
      <c r="D99" s="249" t="str">
        <f t="shared" si="3"/>
        <v>702;Rad- und Teleskoplader Land-/Forstwirtschaft;[0139200]</v>
      </c>
    </row>
    <row r="100" spans="1:4" x14ac:dyDescent="0.2">
      <c r="A100" s="182" t="s">
        <v>380</v>
      </c>
      <c r="B100" s="186">
        <v>702</v>
      </c>
      <c r="C100" s="183" t="s">
        <v>379</v>
      </c>
      <c r="D100" s="249" t="str">
        <f t="shared" si="3"/>
        <v>702;Räumfahrzeug bis 10 t zul. Gesamtgewicht;[0140000]</v>
      </c>
    </row>
    <row r="101" spans="1:4" x14ac:dyDescent="0.2">
      <c r="A101" s="182" t="s">
        <v>378</v>
      </c>
      <c r="B101" s="186">
        <v>702</v>
      </c>
      <c r="C101" s="183" t="s">
        <v>377</v>
      </c>
      <c r="D101" s="249" t="str">
        <f t="shared" si="3"/>
        <v>702;Räumfahrzeug über 10 t zul. Gesamtgewicht;[0140001]</v>
      </c>
    </row>
    <row r="102" spans="1:4" x14ac:dyDescent="0.2">
      <c r="A102" s="182" t="s">
        <v>657</v>
      </c>
      <c r="B102" s="186">
        <v>702</v>
      </c>
      <c r="C102" s="183" t="s">
        <v>656</v>
      </c>
      <c r="D102" s="249" t="str">
        <f t="shared" si="3"/>
        <v>702;Räumfahrzeug;[0140100]</v>
      </c>
    </row>
    <row r="103" spans="1:4" x14ac:dyDescent="0.2">
      <c r="A103" s="182" t="s">
        <v>376</v>
      </c>
      <c r="B103" s="186">
        <v>702</v>
      </c>
      <c r="C103" s="183" t="s">
        <v>375</v>
      </c>
      <c r="D103" s="249" t="str">
        <f t="shared" si="3"/>
        <v>702;Schaufellader bis 10 t zul. Gesamtgewicht;[0145000]</v>
      </c>
    </row>
    <row r="104" spans="1:4" x14ac:dyDescent="0.2">
      <c r="A104" s="182" t="s">
        <v>374</v>
      </c>
      <c r="B104" s="186">
        <v>702</v>
      </c>
      <c r="C104" s="183" t="s">
        <v>373</v>
      </c>
      <c r="D104" s="249" t="str">
        <f t="shared" si="3"/>
        <v>702;Schaufellader über 10 t zul. Gesamtgewicht;[0145001]</v>
      </c>
    </row>
    <row r="105" spans="1:4" x14ac:dyDescent="0.2">
      <c r="A105" s="182" t="s">
        <v>655</v>
      </c>
      <c r="B105" s="252">
        <v>702</v>
      </c>
      <c r="C105" s="183" t="s">
        <v>654</v>
      </c>
      <c r="D105" s="249" t="str">
        <f t="shared" si="3"/>
        <v>702;Schaufellader;[0145100]</v>
      </c>
    </row>
    <row r="106" spans="1:4" x14ac:dyDescent="0.2">
      <c r="A106" s="182" t="s">
        <v>653</v>
      </c>
      <c r="B106" s="252">
        <v>702</v>
      </c>
      <c r="C106" s="183" t="s">
        <v>652</v>
      </c>
      <c r="D106" s="249" t="str">
        <f t="shared" si="3"/>
        <v>702;Schaufellader Land-/Forstwirtschaft;[0145200]</v>
      </c>
    </row>
    <row r="107" spans="1:4" x14ac:dyDescent="0.2">
      <c r="A107" s="184" t="s">
        <v>372</v>
      </c>
      <c r="B107" s="251">
        <v>702</v>
      </c>
      <c r="C107" s="183" t="s">
        <v>371</v>
      </c>
      <c r="D107" s="249" t="str">
        <f t="shared" si="3"/>
        <v>702;Spülwagen;[0180000]</v>
      </c>
    </row>
    <row r="108" spans="1:4" x14ac:dyDescent="0.2">
      <c r="A108" s="182" t="s">
        <v>370</v>
      </c>
      <c r="B108" s="186">
        <v>703</v>
      </c>
      <c r="C108" s="183" t="s">
        <v>651</v>
      </c>
      <c r="D108" s="249" t="str">
        <f t="shared" si="3"/>
        <v>703;Fahrb. Küche,Feuerwehrmannschafts- u. Gerätewagen, Polizei-, DRK-, ASB- Man.;[0072001]</v>
      </c>
    </row>
    <row r="109" spans="1:4" x14ac:dyDescent="0.2">
      <c r="A109" s="182" t="s">
        <v>369</v>
      </c>
      <c r="B109" s="186">
        <v>705</v>
      </c>
      <c r="C109" s="183" t="s">
        <v>650</v>
      </c>
      <c r="D109" s="249" t="str">
        <f t="shared" si="3"/>
        <v>705;Straßenreinigungs- und -sprengwagen, Müll- u. Fäkalienabfuhrwagen, Schneepf.;[0074001]</v>
      </c>
    </row>
    <row r="110" spans="1:4" x14ac:dyDescent="0.2">
      <c r="A110" s="182" t="s">
        <v>368</v>
      </c>
      <c r="B110" s="186">
        <v>707</v>
      </c>
      <c r="C110" s="183" t="s">
        <v>310</v>
      </c>
      <c r="D110" s="249" t="str">
        <f t="shared" si="3"/>
        <v>707;Krankenwagen;[0076000]</v>
      </c>
    </row>
    <row r="111" spans="1:4" x14ac:dyDescent="0.2">
      <c r="A111" s="182" t="s">
        <v>367</v>
      </c>
      <c r="B111" s="186">
        <v>708</v>
      </c>
      <c r="C111" s="183" t="s">
        <v>366</v>
      </c>
      <c r="D111" s="249" t="str">
        <f t="shared" si="3"/>
        <v>708;Gabelstapler;[0119000]</v>
      </c>
    </row>
    <row r="112" spans="1:4" x14ac:dyDescent="0.2">
      <c r="A112" s="182" t="s">
        <v>365</v>
      </c>
      <c r="B112" s="186">
        <v>709</v>
      </c>
      <c r="C112" s="183" t="s">
        <v>364</v>
      </c>
      <c r="D112" s="249" t="str">
        <f t="shared" si="3"/>
        <v>709;Bestattungswagen;[0077000]</v>
      </c>
    </row>
    <row r="113" spans="1:4" x14ac:dyDescent="0.2">
      <c r="A113" s="182" t="s">
        <v>363</v>
      </c>
      <c r="B113" s="186">
        <v>712</v>
      </c>
      <c r="C113" s="183" t="s">
        <v>362</v>
      </c>
      <c r="D113" s="249" t="str">
        <f t="shared" si="3"/>
        <v>712;Autokran/Mobilkran/Bergungsfahrzeug;[0096002]</v>
      </c>
    </row>
    <row r="114" spans="1:4" x14ac:dyDescent="0.2">
      <c r="A114" s="182" t="s">
        <v>361</v>
      </c>
      <c r="B114" s="186">
        <v>713</v>
      </c>
      <c r="C114" s="183" t="s">
        <v>360</v>
      </c>
      <c r="D114" s="249" t="str">
        <f t="shared" si="3"/>
        <v>713;Betonpumpe, Betonmischmaschine;[0103002]</v>
      </c>
    </row>
    <row r="115" spans="1:4" x14ac:dyDescent="0.2">
      <c r="A115" s="182" t="s">
        <v>649</v>
      </c>
      <c r="B115" s="250">
        <v>719</v>
      </c>
      <c r="C115" s="183" t="s">
        <v>359</v>
      </c>
      <c r="D115" s="249" t="str">
        <f t="shared" si="3"/>
        <v>719;Feldhäcksler;[0202200]</v>
      </c>
    </row>
    <row r="116" spans="1:4" x14ac:dyDescent="0.2">
      <c r="A116" s="182" t="s">
        <v>648</v>
      </c>
      <c r="B116" s="250">
        <v>719</v>
      </c>
      <c r="C116" s="183" t="s">
        <v>647</v>
      </c>
      <c r="D116" s="249" t="str">
        <f t="shared" si="3"/>
        <v>719;Anhänger/Auflieger Vieh- und Tiertransporter;[0212000]</v>
      </c>
    </row>
    <row r="117" spans="1:4" x14ac:dyDescent="0.2">
      <c r="A117" s="182" t="s">
        <v>358</v>
      </c>
      <c r="B117" s="186">
        <v>719</v>
      </c>
      <c r="C117" s="183" t="s">
        <v>319</v>
      </c>
      <c r="D117" s="249" t="str">
        <f t="shared" si="3"/>
        <v>719;Pferdetransporter;[0185000]</v>
      </c>
    </row>
    <row r="118" spans="1:4" x14ac:dyDescent="0.2">
      <c r="A118" s="182" t="s">
        <v>357</v>
      </c>
      <c r="B118" s="250">
        <v>719</v>
      </c>
      <c r="C118" s="183" t="s">
        <v>646</v>
      </c>
      <c r="D118" s="249" t="str">
        <f t="shared" si="3"/>
        <v>719;Sonstiger landwirtschaftlicher Sonderanhänger;[0208100]</v>
      </c>
    </row>
    <row r="119" spans="1:4" x14ac:dyDescent="0.2">
      <c r="A119" s="182" t="s">
        <v>645</v>
      </c>
      <c r="B119" s="186">
        <v>719</v>
      </c>
      <c r="C119" s="183" t="s">
        <v>644</v>
      </c>
      <c r="D119" s="249" t="str">
        <f t="shared" si="3"/>
        <v>719;Verkaufswagen ohne Koch-oder  Brateinrichtung/Feuerstelle;[0163000]</v>
      </c>
    </row>
    <row r="120" spans="1:4" x14ac:dyDescent="0.2">
      <c r="A120" s="182" t="s">
        <v>643</v>
      </c>
      <c r="B120" s="250">
        <v>719</v>
      </c>
      <c r="C120" s="183" t="s">
        <v>642</v>
      </c>
      <c r="D120" s="249" t="str">
        <f t="shared" si="3"/>
        <v>719;Verkaufswagen mit Koch-oder  Brateinrichtung/Feuerstelle;[0164000]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30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34DDB-6189-4416-A2CE-00308812D422}">
  <sheetPr>
    <tabColor theme="0" tint="-0.499984740745262"/>
  </sheetPr>
  <dimension ref="A1:C8"/>
  <sheetViews>
    <sheetView workbookViewId="0">
      <selection activeCell="A98" sqref="A98"/>
    </sheetView>
  </sheetViews>
  <sheetFormatPr baseColWidth="10" defaultRowHeight="12.75" x14ac:dyDescent="0.2"/>
  <cols>
    <col min="1" max="1" width="6" bestFit="1" customWidth="1"/>
    <col min="2" max="2" width="22.85546875" bestFit="1" customWidth="1"/>
    <col min="3" max="3" width="28.5703125" bestFit="1" customWidth="1"/>
  </cols>
  <sheetData>
    <row r="1" spans="1:3" ht="13.5" thickBot="1" x14ac:dyDescent="0.25">
      <c r="A1" s="195" t="s">
        <v>509</v>
      </c>
      <c r="B1" s="194" t="s">
        <v>508</v>
      </c>
      <c r="C1" s="194" t="s">
        <v>494</v>
      </c>
    </row>
    <row r="2" spans="1:3" x14ac:dyDescent="0.2">
      <c r="A2" s="187"/>
      <c r="B2" s="187"/>
      <c r="C2" s="187"/>
    </row>
    <row r="3" spans="1:3" ht="15" x14ac:dyDescent="0.2">
      <c r="A3" s="193" t="s">
        <v>507</v>
      </c>
      <c r="B3" s="192" t="s">
        <v>506</v>
      </c>
      <c r="C3" s="192" t="str">
        <f t="shared" ref="C3:C8" si="0">CONCATENATE(A3,";",B3)</f>
        <v>00000;sonstiger Aufbau</v>
      </c>
    </row>
    <row r="4" spans="1:3" ht="15" x14ac:dyDescent="0.2">
      <c r="A4" s="193" t="s">
        <v>505</v>
      </c>
      <c r="B4" s="192" t="s">
        <v>504</v>
      </c>
      <c r="C4" s="192" t="str">
        <f t="shared" si="0"/>
        <v>00010;Plane und Spriegel</v>
      </c>
    </row>
    <row r="5" spans="1:3" ht="15" x14ac:dyDescent="0.2">
      <c r="A5" s="193" t="s">
        <v>503</v>
      </c>
      <c r="B5" s="192" t="s">
        <v>502</v>
      </c>
      <c r="C5" s="192" t="str">
        <f t="shared" si="0"/>
        <v>00015;Curtainsider/Schiebeplane</v>
      </c>
    </row>
    <row r="6" spans="1:3" ht="15" x14ac:dyDescent="0.2">
      <c r="A6" s="193" t="s">
        <v>501</v>
      </c>
      <c r="B6" s="192" t="s">
        <v>500</v>
      </c>
      <c r="C6" s="192" t="str">
        <f t="shared" si="0"/>
        <v>00020;Kipper</v>
      </c>
    </row>
    <row r="7" spans="1:3" ht="15" x14ac:dyDescent="0.2">
      <c r="A7" s="193" t="s">
        <v>499</v>
      </c>
      <c r="B7" s="192" t="s">
        <v>498</v>
      </c>
      <c r="C7" s="192" t="str">
        <f t="shared" si="0"/>
        <v>00035;geschlossener Kasten</v>
      </c>
    </row>
    <row r="8" spans="1:3" ht="15" x14ac:dyDescent="0.2">
      <c r="A8" s="193" t="s">
        <v>497</v>
      </c>
      <c r="B8" s="192" t="s">
        <v>496</v>
      </c>
      <c r="C8" s="192" t="str">
        <f t="shared" si="0"/>
        <v>00045;offener Kasten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30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282EB-26EC-427E-A6D5-CCCEC5CE129D}">
  <sheetPr>
    <tabColor theme="0" tint="-0.499984740745262"/>
  </sheetPr>
  <dimension ref="A1:C5"/>
  <sheetViews>
    <sheetView workbookViewId="0">
      <selection activeCell="A98" sqref="A98"/>
    </sheetView>
  </sheetViews>
  <sheetFormatPr baseColWidth="10" defaultRowHeight="12.75" x14ac:dyDescent="0.2"/>
  <cols>
    <col min="1" max="1" width="2.85546875" bestFit="1" customWidth="1"/>
    <col min="2" max="2" width="25" bestFit="1" customWidth="1"/>
    <col min="3" max="3" width="26.5703125" bestFit="1" customWidth="1"/>
  </cols>
  <sheetData>
    <row r="1" spans="1:3" x14ac:dyDescent="0.2">
      <c r="A1" s="260" t="s">
        <v>509</v>
      </c>
      <c r="B1" s="260" t="s">
        <v>741</v>
      </c>
      <c r="C1" s="260" t="s">
        <v>494</v>
      </c>
    </row>
    <row r="2" spans="1:3" x14ac:dyDescent="0.2">
      <c r="A2" s="260"/>
      <c r="B2" s="260"/>
      <c r="C2" s="260"/>
    </row>
    <row r="3" spans="1:3" x14ac:dyDescent="0.2">
      <c r="A3" s="183">
        <v>1</v>
      </c>
      <c r="B3" s="183" t="s">
        <v>740</v>
      </c>
      <c r="C3" s="183" t="str">
        <f>A3&amp;";"&amp;B3</f>
        <v>1;Verbrenner/Hybride/Sonstige</v>
      </c>
    </row>
    <row r="4" spans="1:3" x14ac:dyDescent="0.2">
      <c r="A4" s="183">
        <v>2</v>
      </c>
      <c r="B4" s="183" t="s">
        <v>739</v>
      </c>
      <c r="C4" s="183" t="str">
        <f>A4&amp;";"&amp;B4</f>
        <v>2;Elektro</v>
      </c>
    </row>
    <row r="5" spans="1:3" x14ac:dyDescent="0.2">
      <c r="A5" s="183">
        <v>3</v>
      </c>
      <c r="B5" s="183" t="s">
        <v>738</v>
      </c>
      <c r="C5" s="183" t="str">
        <f>A5&amp;";"&amp;B5</f>
        <v>3;Wasserstoff</v>
      </c>
    </row>
  </sheetData>
  <sheetProtection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49</vt:i4>
      </vt:variant>
    </vt:vector>
  </HeadingPairs>
  <TitlesOfParts>
    <vt:vector size="70" baseType="lpstr">
      <vt:lpstr>Individual</vt:lpstr>
      <vt:lpstr>FloPo</vt:lpstr>
      <vt:lpstr>KOM</vt:lpstr>
      <vt:lpstr>Mit-VN</vt:lpstr>
      <vt:lpstr>Vertragsdaten</vt:lpstr>
      <vt:lpstr>Anleitung</vt:lpstr>
      <vt:lpstr>WKZ-Liste</vt:lpstr>
      <vt:lpstr>Aufbauarten</vt:lpstr>
      <vt:lpstr>Antriebsart</vt:lpstr>
      <vt:lpstr>ABS</vt:lpstr>
      <vt:lpstr>EKS</vt:lpstr>
      <vt:lpstr>GFS</vt:lpstr>
      <vt:lpstr>GAP</vt:lpstr>
      <vt:lpstr>Zusatzfahrer</vt:lpstr>
      <vt:lpstr>BleibMobil</vt:lpstr>
      <vt:lpstr>InnereBetriebsschaeden</vt:lpstr>
      <vt:lpstr>Deckungen</vt:lpstr>
      <vt:lpstr>Produktergänzung</vt:lpstr>
      <vt:lpstr>Schutzbrief</vt:lpstr>
      <vt:lpstr>Fahrerschutz</vt:lpstr>
      <vt:lpstr>Leistungsbaustein</vt:lpstr>
      <vt:lpstr>Vertragsdaten!ABS_2</vt:lpstr>
      <vt:lpstr>Anh._.Aufl.Güterverkehr</vt:lpstr>
      <vt:lpstr>Anh._.Aufl.Umzugsverkehr</vt:lpstr>
      <vt:lpstr>Anh._Aufl.Werkverkehr</vt:lpstr>
      <vt:lpstr>Anh.zu_landw.SZM</vt:lpstr>
      <vt:lpstr>Antriebsart</vt:lpstr>
      <vt:lpstr>Vertragsdaten!Aufbauarten_2</vt:lpstr>
      <vt:lpstr>DeckungenKasko</vt:lpstr>
      <vt:lpstr>DeckungenKH</vt:lpstr>
      <vt:lpstr>FloPo!Druckbereich</vt:lpstr>
      <vt:lpstr>Individual!Druckbereich</vt:lpstr>
      <vt:lpstr>KOM!Druckbereich</vt:lpstr>
      <vt:lpstr>EKS</vt:lpstr>
      <vt:lpstr>Fahrerschutz_IU</vt:lpstr>
      <vt:lpstr>GAP</vt:lpstr>
      <vt:lpstr>Güterfolgeschäden</vt:lpstr>
      <vt:lpstr>GWB_Modelle</vt:lpstr>
      <vt:lpstr>innere_Betriebsschäden</vt:lpstr>
      <vt:lpstr>KEX</vt:lpstr>
      <vt:lpstr>Individual!Kontrollkästchen1</vt:lpstr>
      <vt:lpstr>Krad</vt:lpstr>
      <vt:lpstr>Landw.SZM</vt:lpstr>
      <vt:lpstr>Lieferw.Güterverkehr</vt:lpstr>
      <vt:lpstr>Lieferw.Werkverkehr</vt:lpstr>
      <vt:lpstr>LKW_Güterverkehr</vt:lpstr>
      <vt:lpstr>LKW_Umzugsverkehr</vt:lpstr>
      <vt:lpstr>LKW_Werkverkehr</vt:lpstr>
      <vt:lpstr>Mietwagen</vt:lpstr>
      <vt:lpstr>PKW</vt:lpstr>
      <vt:lpstr>Prozente</vt:lpstr>
      <vt:lpstr>Quad</vt:lpstr>
      <vt:lpstr>RabattschutzKH</vt:lpstr>
      <vt:lpstr>RabattschutzVK</vt:lpstr>
      <vt:lpstr>Risiken</vt:lpstr>
      <vt:lpstr>Schutzbrief</vt:lpstr>
      <vt:lpstr>SFV.Lieferw.</vt:lpstr>
      <vt:lpstr>SFV.LKW</vt:lpstr>
      <vt:lpstr>SFV.Pkw</vt:lpstr>
      <vt:lpstr>SZM_Güterverkehr</vt:lpstr>
      <vt:lpstr>SZM_Werkverkehr</vt:lpstr>
      <vt:lpstr>Taxi</vt:lpstr>
      <vt:lpstr>Individual!Text9</vt:lpstr>
      <vt:lpstr>Transportrisiko</vt:lpstr>
      <vt:lpstr>Trike</vt:lpstr>
      <vt:lpstr>Werkstattservice</vt:lpstr>
      <vt:lpstr>Vertragsdaten!WKZ</vt:lpstr>
      <vt:lpstr>WKZ</vt:lpstr>
      <vt:lpstr>Wohnmobil</vt:lpstr>
      <vt:lpstr>Zusatzfahrer</vt:lpstr>
    </vt:vector>
  </TitlesOfParts>
  <Company>R+V Versicherung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Sven.Blohm@kravag.de</dc:creator>
  <cp:lastModifiedBy>Gäbel, Philip</cp:lastModifiedBy>
  <cp:lastPrinted>2022-07-28T13:32:50Z</cp:lastPrinted>
  <dcterms:created xsi:type="dcterms:W3CDTF">2018-07-19T13:21:54Z</dcterms:created>
  <dcterms:modified xsi:type="dcterms:W3CDTF">2024-08-13T13:55:54Z</dcterms:modified>
</cp:coreProperties>
</file>